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V:\Public\CTAC RFP\RFPs FY23\Youth Mentoring Program RFP 2023-02\Final Forms\"/>
    </mc:Choice>
  </mc:AlternateContent>
  <xr:revisionPtr revIDLastSave="0" documentId="13_ncr:1_{C554448B-EC5F-47A6-879A-0E1F6D382BF0}" xr6:coauthVersionLast="47" xr6:coauthVersionMax="47" xr10:uidLastSave="{00000000-0000-0000-0000-000000000000}"/>
  <bookViews>
    <workbookView xWindow="-110" yWindow="-110" windowWidth="19420" windowHeight="10420" tabRatio="996" activeTab="2" xr2:uid="{E4154671-68C4-4F63-B13E-A2AA586EF18A}"/>
  </bookViews>
  <sheets>
    <sheet name="Budget Summary" sheetId="1" r:id="rId1"/>
    <sheet name="Other Funding Sources " sheetId="11" r:id="rId2"/>
    <sheet name="Personnel" sheetId="2" r:id="rId3"/>
    <sheet name="Fringe" sheetId="3" r:id="rId4"/>
    <sheet name="Transportation" sheetId="4" r:id="rId5"/>
    <sheet name="Office Supplies" sheetId="8" r:id="rId6"/>
    <sheet name="Program Supplies" sheetId="5" r:id="rId7"/>
    <sheet name="Contractual Services" sheetId="6" r:id="rId8"/>
    <sheet name="Certifications and Training" sheetId="9" r:id="rId9"/>
    <sheet name="Printing" sheetId="10" r:id="rId10"/>
    <sheet name="Communications" sheetId="17" r:id="rId11"/>
    <sheet name="Insurance" sheetId="12" r:id="rId12"/>
    <sheet name="Equipment &amp; Maintenance" sheetId="7" r:id="rId13"/>
    <sheet name="Other Operating Expenses" sheetId="15" r:id="rId14"/>
  </sheets>
  <externalReferences>
    <externalReference r:id="rId15"/>
  </externalReferences>
  <definedNames>
    <definedName name="_xlnm.Print_Area" localSheetId="0">'Budget Summary'!$A$7:$D$49</definedName>
    <definedName name="_xlnm.Print_Area" localSheetId="8">'Certifications and Training'!$A$1:$F$32</definedName>
    <definedName name="_xlnm.Print_Area" localSheetId="10">Communications!$A$1:$F$44</definedName>
    <definedName name="_xlnm.Print_Area" localSheetId="7">'Contractual Services'!$A$1:$F$47</definedName>
    <definedName name="_xlnm.Print_Area" localSheetId="12">'Equipment &amp; Maintenance'!$A$1:$F$42</definedName>
    <definedName name="_xlnm.Print_Area" localSheetId="3">Fringe!$A$1:$K$35</definedName>
    <definedName name="_xlnm.Print_Area" localSheetId="11">Insurance!$A$1:$F$32</definedName>
    <definedName name="_xlnm.Print_Area" localSheetId="5">'Office Supplies'!$A$1:$F$39</definedName>
    <definedName name="_xlnm.Print_Area" localSheetId="13">'Other Operating Expenses'!$A$1:$F$45</definedName>
    <definedName name="_xlnm.Print_Area" localSheetId="2">Personnel!$A$1:$H$51</definedName>
    <definedName name="_xlnm.Print_Area" localSheetId="9">Printing!$A$1:$F$43</definedName>
    <definedName name="_xlnm.Print_Area" localSheetId="6">'Program Supplies'!$A$1:$E$40</definedName>
    <definedName name="_xlnm.Print_Area" localSheetId="4">Transportation!$A$1:$G$39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5" l="1"/>
  <c r="C32" i="1" s="1"/>
  <c r="E19" i="7"/>
  <c r="C31" i="1" s="1"/>
  <c r="E10" i="12"/>
  <c r="C30" i="1" s="1"/>
  <c r="E19" i="17"/>
  <c r="E19" i="10"/>
  <c r="C28" i="1" s="1"/>
  <c r="E10" i="9"/>
  <c r="C27" i="1" s="1"/>
  <c r="E19" i="6"/>
  <c r="C26" i="1" s="1"/>
  <c r="D19" i="5"/>
  <c r="C25" i="1" s="1"/>
  <c r="E19" i="8"/>
  <c r="C24" i="1" s="1"/>
  <c r="E19" i="4"/>
  <c r="J13" i="3"/>
  <c r="C19" i="1" s="1"/>
  <c r="E13" i="2"/>
  <c r="C18" i="1" s="1"/>
  <c r="D13" i="2"/>
  <c r="D4" i="9"/>
  <c r="F4" i="9" s="1"/>
  <c r="D5" i="9"/>
  <c r="F5" i="9" s="1"/>
  <c r="D6" i="9"/>
  <c r="F6" i="9" s="1"/>
  <c r="D7" i="9"/>
  <c r="D8" i="9"/>
  <c r="F7" i="9"/>
  <c r="F8" i="9"/>
  <c r="D11" i="15"/>
  <c r="F11" i="15" s="1"/>
  <c r="F19" i="15" s="1"/>
  <c r="D7" i="12"/>
  <c r="F7" i="12" s="1"/>
  <c r="D5" i="12"/>
  <c r="F5" i="12" s="1"/>
  <c r="D6" i="12"/>
  <c r="D8" i="12"/>
  <c r="F4" i="12"/>
  <c r="F8" i="12"/>
  <c r="F9" i="12"/>
  <c r="D3" i="2"/>
  <c r="F3" i="2" s="1"/>
  <c r="D4" i="4"/>
  <c r="D5" i="4"/>
  <c r="F5" i="4" s="1"/>
  <c r="D6" i="4"/>
  <c r="F6" i="4" s="1"/>
  <c r="D7" i="4"/>
  <c r="D8" i="4"/>
  <c r="F8" i="4" s="1"/>
  <c r="D9" i="4"/>
  <c r="F9" i="4" s="1"/>
  <c r="D10" i="4"/>
  <c r="F10" i="4" s="1"/>
  <c r="D11" i="4"/>
  <c r="F11" i="4" s="1"/>
  <c r="D12" i="4"/>
  <c r="F12" i="4" s="1"/>
  <c r="D13" i="4"/>
  <c r="F13" i="4" s="1"/>
  <c r="D14" i="4"/>
  <c r="F14" i="4" s="1"/>
  <c r="D15" i="4"/>
  <c r="D16" i="4"/>
  <c r="F16" i="4" s="1"/>
  <c r="D17" i="4"/>
  <c r="D18" i="4"/>
  <c r="F18" i="4" s="1"/>
  <c r="D3" i="4"/>
  <c r="F3" i="4" s="1"/>
  <c r="C4" i="5"/>
  <c r="E4" i="5" s="1"/>
  <c r="C5" i="5"/>
  <c r="E5" i="5" s="1"/>
  <c r="C6" i="5"/>
  <c r="E6" i="5" s="1"/>
  <c r="C7" i="5"/>
  <c r="E7" i="5" s="1"/>
  <c r="C8" i="5"/>
  <c r="C9" i="5"/>
  <c r="E9" i="5" s="1"/>
  <c r="C10" i="5"/>
  <c r="E10" i="5" s="1"/>
  <c r="C11" i="5"/>
  <c r="E11" i="5" s="1"/>
  <c r="C12" i="5"/>
  <c r="E12" i="5" s="1"/>
  <c r="C13" i="5"/>
  <c r="E13" i="5" s="1"/>
  <c r="C14" i="5"/>
  <c r="C15" i="5"/>
  <c r="E15" i="5" s="1"/>
  <c r="C16" i="5"/>
  <c r="E16" i="5" s="1"/>
  <c r="C17" i="5"/>
  <c r="C18" i="5"/>
  <c r="E18" i="5" s="1"/>
  <c r="C3" i="5"/>
  <c r="E3" i="5"/>
  <c r="D4" i="6"/>
  <c r="D5" i="6"/>
  <c r="F5" i="6" s="1"/>
  <c r="D6" i="6"/>
  <c r="F6" i="6" s="1"/>
  <c r="D7" i="6"/>
  <c r="F7" i="6" s="1"/>
  <c r="D8" i="6"/>
  <c r="F8" i="6" s="1"/>
  <c r="D9" i="6"/>
  <c r="F9" i="6" s="1"/>
  <c r="D10" i="6"/>
  <c r="D11" i="6"/>
  <c r="F11" i="6" s="1"/>
  <c r="D12" i="6"/>
  <c r="D19" i="6" s="1"/>
  <c r="D13" i="6"/>
  <c r="F13" i="6" s="1"/>
  <c r="D14" i="6"/>
  <c r="F14" i="6" s="1"/>
  <c r="D15" i="6"/>
  <c r="F15" i="6" s="1"/>
  <c r="D16" i="6"/>
  <c r="F16" i="6" s="1"/>
  <c r="D17" i="6"/>
  <c r="F17" i="6" s="1"/>
  <c r="D18" i="6"/>
  <c r="D3" i="6"/>
  <c r="F3" i="6" s="1"/>
  <c r="D4" i="2"/>
  <c r="B4" i="3" s="1"/>
  <c r="D5" i="2"/>
  <c r="F5" i="2" s="1"/>
  <c r="D6" i="2"/>
  <c r="B6" i="3" s="1"/>
  <c r="D7" i="2"/>
  <c r="F7" i="2" s="1"/>
  <c r="F13" i="2" s="1"/>
  <c r="D8" i="2"/>
  <c r="B8" i="3" s="1"/>
  <c r="D9" i="2"/>
  <c r="B9" i="3" s="1"/>
  <c r="C9" i="3" s="1"/>
  <c r="D10" i="2"/>
  <c r="B10" i="3" s="1"/>
  <c r="D11" i="2"/>
  <c r="F11" i="2" s="1"/>
  <c r="D12" i="2"/>
  <c r="B12" i="3" s="1"/>
  <c r="F4" i="2"/>
  <c r="F6" i="2"/>
  <c r="A4" i="3"/>
  <c r="A5" i="3"/>
  <c r="A6" i="3"/>
  <c r="A7" i="3"/>
  <c r="A8" i="3"/>
  <c r="A9" i="3"/>
  <c r="A10" i="3"/>
  <c r="A11" i="3"/>
  <c r="A12" i="3"/>
  <c r="A3" i="3"/>
  <c r="A13" i="3"/>
  <c r="F15" i="8"/>
  <c r="F4" i="4"/>
  <c r="D18" i="17"/>
  <c r="F18" i="17" s="1"/>
  <c r="D17" i="17"/>
  <c r="F17" i="17" s="1"/>
  <c r="D16" i="17"/>
  <c r="F16" i="17" s="1"/>
  <c r="D15" i="17"/>
  <c r="F15" i="17" s="1"/>
  <c r="D14" i="17"/>
  <c r="F14" i="17" s="1"/>
  <c r="D13" i="17"/>
  <c r="F13" i="17" s="1"/>
  <c r="D12" i="17"/>
  <c r="F12" i="17" s="1"/>
  <c r="D11" i="17"/>
  <c r="F11" i="17" s="1"/>
  <c r="D10" i="17"/>
  <c r="F10" i="17" s="1"/>
  <c r="D9" i="17"/>
  <c r="F9" i="17" s="1"/>
  <c r="D8" i="17"/>
  <c r="F8" i="17" s="1"/>
  <c r="D7" i="17"/>
  <c r="F7" i="17" s="1"/>
  <c r="D6" i="17"/>
  <c r="F6" i="17" s="1"/>
  <c r="D5" i="17"/>
  <c r="F5" i="17" s="1"/>
  <c r="D4" i="17"/>
  <c r="F4" i="17" s="1"/>
  <c r="D3" i="17"/>
  <c r="D18" i="15"/>
  <c r="F18" i="15" s="1"/>
  <c r="D17" i="15"/>
  <c r="F17" i="15" s="1"/>
  <c r="D16" i="15"/>
  <c r="F16" i="15" s="1"/>
  <c r="D15" i="15"/>
  <c r="F15" i="15" s="1"/>
  <c r="D14" i="15"/>
  <c r="F14" i="15" s="1"/>
  <c r="D13" i="15"/>
  <c r="F13" i="15" s="1"/>
  <c r="D12" i="15"/>
  <c r="F12" i="15" s="1"/>
  <c r="D10" i="15"/>
  <c r="F10" i="15" s="1"/>
  <c r="D9" i="15"/>
  <c r="F9" i="15" s="1"/>
  <c r="D8" i="15"/>
  <c r="F8" i="15" s="1"/>
  <c r="D7" i="15"/>
  <c r="F7" i="15" s="1"/>
  <c r="D6" i="15"/>
  <c r="F6" i="15" s="1"/>
  <c r="D5" i="15"/>
  <c r="F5" i="15" s="1"/>
  <c r="D4" i="15"/>
  <c r="D3" i="15"/>
  <c r="D9" i="12"/>
  <c r="D4" i="12"/>
  <c r="D3" i="12"/>
  <c r="D18" i="10"/>
  <c r="F18" i="10" s="1"/>
  <c r="D17" i="10"/>
  <c r="F17" i="10" s="1"/>
  <c r="D16" i="10"/>
  <c r="F16" i="10" s="1"/>
  <c r="D15" i="10"/>
  <c r="F15" i="10" s="1"/>
  <c r="D14" i="10"/>
  <c r="F14" i="10" s="1"/>
  <c r="D13" i="10"/>
  <c r="F13" i="10" s="1"/>
  <c r="D12" i="10"/>
  <c r="F12" i="10" s="1"/>
  <c r="D11" i="10"/>
  <c r="F11" i="10" s="1"/>
  <c r="D10" i="10"/>
  <c r="F10" i="10" s="1"/>
  <c r="D9" i="10"/>
  <c r="F9" i="10" s="1"/>
  <c r="D8" i="10"/>
  <c r="F8" i="10" s="1"/>
  <c r="D7" i="10"/>
  <c r="F7" i="10" s="1"/>
  <c r="D6" i="10"/>
  <c r="F6" i="10" s="1"/>
  <c r="D5" i="10"/>
  <c r="F5" i="10" s="1"/>
  <c r="D4" i="10"/>
  <c r="F4" i="10" s="1"/>
  <c r="D3" i="10"/>
  <c r="F3" i="10" s="1"/>
  <c r="D9" i="9"/>
  <c r="F9" i="9" s="1"/>
  <c r="D3" i="9"/>
  <c r="F3" i="9" s="1"/>
  <c r="D18" i="7"/>
  <c r="F18" i="7" s="1"/>
  <c r="D17" i="7"/>
  <c r="F17" i="7" s="1"/>
  <c r="D16" i="7"/>
  <c r="F16" i="7" s="1"/>
  <c r="D15" i="7"/>
  <c r="F15" i="7" s="1"/>
  <c r="D14" i="7"/>
  <c r="F14" i="7" s="1"/>
  <c r="D13" i="7"/>
  <c r="F13" i="7" s="1"/>
  <c r="D12" i="7"/>
  <c r="F12" i="7" s="1"/>
  <c r="D11" i="7"/>
  <c r="F11" i="7" s="1"/>
  <c r="F19" i="7" s="1"/>
  <c r="D10" i="7"/>
  <c r="F10" i="7" s="1"/>
  <c r="D9" i="7"/>
  <c r="F9" i="7" s="1"/>
  <c r="D8" i="7"/>
  <c r="F8" i="7" s="1"/>
  <c r="D7" i="7"/>
  <c r="F7" i="7" s="1"/>
  <c r="D6" i="7"/>
  <c r="F6" i="7" s="1"/>
  <c r="D5" i="7"/>
  <c r="F5" i="7" s="1"/>
  <c r="D4" i="7"/>
  <c r="F4" i="7" s="1"/>
  <c r="D3" i="7"/>
  <c r="F3" i="7" s="1"/>
  <c r="F18" i="6"/>
  <c r="F10" i="6"/>
  <c r="F4" i="6"/>
  <c r="E17" i="5"/>
  <c r="E14" i="5"/>
  <c r="E8" i="5"/>
  <c r="D18" i="8"/>
  <c r="F18" i="8" s="1"/>
  <c r="D17" i="8"/>
  <c r="F17" i="8" s="1"/>
  <c r="D16" i="8"/>
  <c r="F16" i="8" s="1"/>
  <c r="D15" i="8"/>
  <c r="D14" i="8"/>
  <c r="F14" i="8" s="1"/>
  <c r="D13" i="8"/>
  <c r="F13" i="8" s="1"/>
  <c r="D12" i="8"/>
  <c r="F12" i="8" s="1"/>
  <c r="D11" i="8"/>
  <c r="F11" i="8" s="1"/>
  <c r="D10" i="8"/>
  <c r="F10" i="8" s="1"/>
  <c r="D9" i="8"/>
  <c r="F9" i="8" s="1"/>
  <c r="D8" i="8"/>
  <c r="F8" i="8" s="1"/>
  <c r="D7" i="8"/>
  <c r="F7" i="8" s="1"/>
  <c r="D6" i="8"/>
  <c r="F6" i="8" s="1"/>
  <c r="D5" i="8"/>
  <c r="F5" i="8" s="1"/>
  <c r="D4" i="8"/>
  <c r="F4" i="8" s="1"/>
  <c r="D3" i="8"/>
  <c r="F3" i="8" s="1"/>
  <c r="C23" i="1"/>
  <c r="F17" i="4"/>
  <c r="F15" i="4"/>
  <c r="F7" i="4"/>
  <c r="B11" i="11"/>
  <c r="D19" i="15" l="1"/>
  <c r="D19" i="7"/>
  <c r="B31" i="1" s="1"/>
  <c r="D10" i="12"/>
  <c r="B30" i="1" s="1"/>
  <c r="F6" i="12"/>
  <c r="F10" i="12" s="1"/>
  <c r="D19" i="17"/>
  <c r="F19" i="17"/>
  <c r="F19" i="10"/>
  <c r="D19" i="10"/>
  <c r="F10" i="9"/>
  <c r="D27" i="1" s="1"/>
  <c r="D10" i="9"/>
  <c r="F12" i="6"/>
  <c r="F19" i="6" s="1"/>
  <c r="D26" i="1" s="1"/>
  <c r="C19" i="5"/>
  <c r="E19" i="5"/>
  <c r="D25" i="1" s="1"/>
  <c r="F19" i="8"/>
  <c r="D19" i="8"/>
  <c r="B24" i="1" s="1"/>
  <c r="D19" i="4"/>
  <c r="F19" i="4"/>
  <c r="B3" i="3"/>
  <c r="D3" i="3" s="1"/>
  <c r="B7" i="3"/>
  <c r="D7" i="3" s="1"/>
  <c r="F10" i="2"/>
  <c r="C8" i="3"/>
  <c r="D8" i="3"/>
  <c r="F9" i="2"/>
  <c r="F8" i="2"/>
  <c r="C6" i="3"/>
  <c r="D6" i="3"/>
  <c r="D12" i="3"/>
  <c r="C12" i="3"/>
  <c r="D4" i="3"/>
  <c r="C4" i="3"/>
  <c r="C10" i="3"/>
  <c r="D10" i="3"/>
  <c r="F12" i="2"/>
  <c r="C7" i="3"/>
  <c r="I7" i="3" s="1"/>
  <c r="K7" i="3" s="1"/>
  <c r="B5" i="3"/>
  <c r="B11" i="3"/>
  <c r="D9" i="3"/>
  <c r="I9" i="3" s="1"/>
  <c r="K9" i="3" s="1"/>
  <c r="C29" i="1"/>
  <c r="C33" i="1" s="1"/>
  <c r="B18" i="1"/>
  <c r="D18" i="1" s="1"/>
  <c r="F3" i="17"/>
  <c r="B23" i="1"/>
  <c r="B32" i="1"/>
  <c r="F3" i="12"/>
  <c r="B27" i="1"/>
  <c r="B25" i="1"/>
  <c r="F4" i="15"/>
  <c r="F3" i="15"/>
  <c r="D31" i="1"/>
  <c r="B26" i="1"/>
  <c r="D24" i="1"/>
  <c r="D23" i="1"/>
  <c r="I6" i="3" l="1"/>
  <c r="K6" i="3" s="1"/>
  <c r="C3" i="3"/>
  <c r="I3" i="3" s="1"/>
  <c r="K3" i="3" s="1"/>
  <c r="I8" i="3"/>
  <c r="K8" i="3" s="1"/>
  <c r="D30" i="1"/>
  <c r="I10" i="3"/>
  <c r="K10" i="3" s="1"/>
  <c r="I4" i="3"/>
  <c r="K4" i="3" s="1"/>
  <c r="D11" i="3"/>
  <c r="C11" i="3"/>
  <c r="I12" i="3"/>
  <c r="K12" i="3" s="1"/>
  <c r="C5" i="3"/>
  <c r="D5" i="3"/>
  <c r="B28" i="1"/>
  <c r="B29" i="1"/>
  <c r="D28" i="1"/>
  <c r="D29" i="1"/>
  <c r="D32" i="1"/>
  <c r="B33" i="1" l="1"/>
  <c r="I5" i="3"/>
  <c r="I11" i="3"/>
  <c r="K11" i="3" s="1"/>
  <c r="D33" i="1"/>
  <c r="C20" i="1"/>
  <c r="K5" i="3" l="1"/>
  <c r="K13" i="3" s="1"/>
  <c r="I13" i="3"/>
  <c r="B19" i="1" s="1"/>
  <c r="B20" i="1" s="1"/>
  <c r="B35" i="1" s="1"/>
  <c r="B37" i="1" s="1"/>
  <c r="C35" i="1"/>
  <c r="C36" i="1"/>
  <c r="D19" i="1" l="1"/>
  <c r="D20" i="1" s="1"/>
  <c r="D35" i="1" s="1"/>
  <c r="D37" i="1" s="1"/>
  <c r="C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Colin Murphy</author>
  </authors>
  <commentList>
    <comment ref="C2" authorId="0" shapeId="0" xr:uid="{4C365530-7E22-49F3-A8BD-F1A68912780A}">
      <text>
        <r>
          <rPr>
            <b/>
            <sz val="9"/>
            <color rgb="FF000000"/>
            <rFont val="Tahoma"/>
            <family val="2"/>
          </rPr>
          <t>Colin Murphy:</t>
        </r>
        <r>
          <rPr>
            <sz val="9"/>
            <color rgb="FF000000"/>
            <rFont val="Tahoma"/>
            <family val="2"/>
          </rPr>
          <t xml:space="preserve">
If you use a different FICA rate, or do not pay FICA, please notify our Finance and Administration Team and we will send out a revised budget worksheet</t>
        </r>
      </text>
    </comment>
  </commentList>
</comments>
</file>

<file path=xl/sharedStrings.xml><?xml version="1.0" encoding="utf-8"?>
<sst xmlns="http://schemas.openxmlformats.org/spreadsheetml/2006/main" count="159" uniqueCount="104">
  <si>
    <t>Program Budget Summary</t>
  </si>
  <si>
    <t>PROGRAM NAME:</t>
  </si>
  <si>
    <t>Total Cost</t>
  </si>
  <si>
    <t>Request from CTAC</t>
  </si>
  <si>
    <t xml:space="preserve">Other Sources </t>
  </si>
  <si>
    <t>Personnel Expenses</t>
  </si>
  <si>
    <t>Personnel</t>
  </si>
  <si>
    <t>Fringe</t>
  </si>
  <si>
    <t>Total Personnel Expenses</t>
  </si>
  <si>
    <t>Operating Expenses</t>
  </si>
  <si>
    <t>Office Supplies</t>
  </si>
  <si>
    <t>Program Supplies</t>
  </si>
  <si>
    <t>Printing</t>
  </si>
  <si>
    <t>Communications</t>
  </si>
  <si>
    <t>Insurance</t>
  </si>
  <si>
    <t>Equipment and Maintenance</t>
  </si>
  <si>
    <t>Other Operating Expenses</t>
  </si>
  <si>
    <t>Total Operating Expenses</t>
  </si>
  <si>
    <t xml:space="preserve">Subtotal Personnel and Operating </t>
  </si>
  <si>
    <t>Total Expenses</t>
  </si>
  <si>
    <t>SOURCE</t>
  </si>
  <si>
    <t>AMOUNT</t>
  </si>
  <si>
    <t>TOTAL</t>
  </si>
  <si>
    <t>DESCRIPTION</t>
  </si>
  <si>
    <t>PERSONNEL</t>
  </si>
  <si>
    <t>POSITION TITLE</t>
  </si>
  <si>
    <t>% OF TIME ON THIS PROJECT</t>
  </si>
  <si>
    <t>TOTAL COSTS</t>
  </si>
  <si>
    <t>REQUESTED FROM CTAC</t>
  </si>
  <si>
    <t>OTHER SOURCES</t>
  </si>
  <si>
    <t>TOTAL PERSONNEL</t>
  </si>
  <si>
    <t>FRINGE</t>
  </si>
  <si>
    <t>MEDICARE</t>
  </si>
  <si>
    <t xml:space="preserve">LIFE AND HEALTH INS </t>
  </si>
  <si>
    <t xml:space="preserve">WORKERS' COMP </t>
  </si>
  <si>
    <t xml:space="preserve">RETIREMENT </t>
  </si>
  <si>
    <t xml:space="preserve">OTHER </t>
  </si>
  <si>
    <t>TOTAL COST</t>
  </si>
  <si>
    <t>TOTAL FRINGE</t>
  </si>
  <si>
    <t>ITEM</t>
  </si>
  <si>
    <t>QUANTITY</t>
  </si>
  <si>
    <t>RATE</t>
  </si>
  <si>
    <t>OFFICE SUPPLIES</t>
  </si>
  <si>
    <t>COST PER UNIT</t>
  </si>
  <si>
    <t>PROGRAM SUPPLIES</t>
  </si>
  <si>
    <t>NAME OF CONTRACT</t>
  </si>
  <si>
    <t>PRINTING</t>
  </si>
  <si>
    <t>TRANSPORTATION</t>
  </si>
  <si>
    <t>CERTIFICATIONS AND TRAINING</t>
  </si>
  <si>
    <t>INSURANCE</t>
  </si>
  <si>
    <t>OTHER OPERATING EXPENSES</t>
  </si>
  <si>
    <t>FY 2023-2024</t>
  </si>
  <si>
    <t>Transportation</t>
  </si>
  <si>
    <t>Certifications &amp; Training</t>
  </si>
  <si>
    <t>PURPOSE OF TRANSPORTATION</t>
  </si>
  <si>
    <t>Contractual &amp; Professional Services</t>
  </si>
  <si>
    <t>QUANTITY / STAFF</t>
  </si>
  <si>
    <t>TYPE OF TRAINING OR CERTIFICATION</t>
  </si>
  <si>
    <t>Indirect Expenses (Maximum of 10%)**</t>
  </si>
  <si>
    <t>Other Funding Sources or Revenues (include all revenue sources outside of CTAC)</t>
  </si>
  <si>
    <t>Annual Salary</t>
  </si>
  <si>
    <t>Social Security</t>
  </si>
  <si>
    <t>Example Program Coordinator</t>
  </si>
  <si>
    <t>COST PER UNIT or MONTHLY AMOUNT</t>
  </si>
  <si>
    <t>QUANTITY OR MONTHS</t>
  </si>
  <si>
    <t>Example Building Rental</t>
  </si>
  <si>
    <t>Example printer HP 428</t>
  </si>
  <si>
    <t>Example General Liability</t>
  </si>
  <si>
    <t>COST PER MONTH</t>
  </si>
  <si>
    <t>TYPE OF INSURANCE</t>
  </si>
  <si>
    <t>COMMUNICATION</t>
  </si>
  <si>
    <t>Example Printing program flyers</t>
  </si>
  <si>
    <t>COST EACH / ENROLLMENT</t>
  </si>
  <si>
    <t>Example Safe Kids Training</t>
  </si>
  <si>
    <t>Example Mental Health Counselor</t>
  </si>
  <si>
    <t>SEESIONS OR HOURS</t>
  </si>
  <si>
    <t>Example Art Supplies</t>
  </si>
  <si>
    <t>ANNUAL COST</t>
  </si>
  <si>
    <t>Example Copy Paper</t>
  </si>
  <si>
    <t>Annual SALARY</t>
  </si>
  <si>
    <t>TOTAL ANNUAL COST</t>
  </si>
  <si>
    <t xml:space="preserve">Example Weekly School pickup </t>
  </si>
  <si>
    <t>Estimated Monthly Cost</t>
  </si>
  <si>
    <t>NUMBER OF Months</t>
  </si>
  <si>
    <t>Cell Phone bill</t>
  </si>
  <si>
    <t>NUMBER OF MONTHS</t>
  </si>
  <si>
    <t>NAME OF AGENCY (LEGAL NAME):</t>
  </si>
  <si>
    <t>JUSTIFICATION:  Describe the role and responsibilities of each position. (insert justification here):</t>
  </si>
  <si>
    <t>Example: Youth Care Worker</t>
  </si>
  <si>
    <t>Responsible for the direct care and needs of the clients. Has direct supervision of the client at all times.</t>
  </si>
  <si>
    <t>JUSTIFICATION:  Describe the role and responsibilities of each position.</t>
  </si>
  <si>
    <t>CONTRACTUAL &amp; PROFESSIONAL SERVICES</t>
  </si>
  <si>
    <t>JUSTIFICATION: Describe the purpose of Certification or Training and how costs were determined. (insert justification below)</t>
  </si>
  <si>
    <t>JUSTIFICATION: Describe the purpose of printing and how costs were determined. (insert justification below)</t>
  </si>
  <si>
    <t>JUSTIFICATION: Describe the purpose of communication item and how costs were determined. (insert justification below)</t>
  </si>
  <si>
    <t>JUSTIFICATION: Describe the purpose of the Insurance and how costs were determined. (insert justification below)</t>
  </si>
  <si>
    <t>JUSTIFICATION: Describe the purpose of transportation and how costs were determined. (insert justification below)</t>
  </si>
  <si>
    <t>JUSTIFICATION: Describe the purpose of office supplies and how costs were determined. (insert justification below)</t>
  </si>
  <si>
    <t>JUSTIFICATION: Describe the purpose of the program supplies and how costs were determined. (insert justification below)</t>
  </si>
  <si>
    <t>JUSTIFICATION: Describe the purpose of Contractual or Professional Service and how costs were determined. (insert justification below)</t>
  </si>
  <si>
    <t>NON-CAPITAL EQUIPMENT &amp; MAINTENANCE</t>
  </si>
  <si>
    <t>JUSTIFICATION: Describe the purpose of equipment or maintenance and how costs were determined. (insert justification below)</t>
  </si>
  <si>
    <t>JUSTIFICATION: Describe the purpose of other operating expenses and how costs were determined. (insert justification below)</t>
  </si>
  <si>
    <t>Thank you for applying for funding from the Children's Trust of Alachua County. Please complete sections of this work book that pertain to the funding needs you are interested in for your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</si>
</sst>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0;\-0;;@"/>
    <numFmt numFmtId="165" formatCode="&quot;$&quot;#,##0.00"/>
    <numFmt numFmtId="166" formatCode="_(* #,##0_);_(* \(#,##0\);_(* &quot;-&quot;??_);_(@_)"/>
    <numFmt numFmtId="167" formatCode="&quot;$&quot;#,##0"/>
  </numFmts>
  <fonts count="15" x14ac:knownFonts="1">
    <font>
      <sz val="11"/>
      <color theme="1"/>
      <name val="Calibri"/>
      <family val="2"/>
      <scheme val="minor"/>
    </font>
    <font>
      <sz val="11"/>
      <color theme="1"/>
      <name val="Calibri"/>
      <family val="2"/>
      <scheme val="minor"/>
    </font>
    <font>
      <sz val="12"/>
      <color theme="1"/>
      <name val="Calibri"/>
      <family val="2"/>
    </font>
    <font>
      <b/>
      <sz val="12"/>
      <color rgb="FF000000"/>
      <name val="Calibri"/>
      <family val="2"/>
    </font>
    <font>
      <sz val="12"/>
      <color rgb="FFFFFFFF"/>
      <name val="Calibri"/>
      <family val="2"/>
    </font>
    <font>
      <b/>
      <u/>
      <sz val="12"/>
      <color rgb="FF000000"/>
      <name val="Calibri"/>
      <family val="2"/>
    </font>
    <font>
      <b/>
      <sz val="12"/>
      <color rgb="FFFFFFFF"/>
      <name val="Calibri"/>
      <family val="2"/>
    </font>
    <font>
      <b/>
      <sz val="9"/>
      <color rgb="FF000000"/>
      <name val="Tahoma"/>
      <family val="2"/>
    </font>
    <font>
      <sz val="9"/>
      <color rgb="FF000000"/>
      <name val="Tahoma"/>
      <family val="2"/>
    </font>
    <font>
      <b/>
      <sz val="12"/>
      <color theme="1"/>
      <name val="Times New Roman"/>
      <family val="1"/>
    </font>
    <font>
      <sz val="12"/>
      <color theme="1"/>
      <name val="Calibri"/>
      <family val="1"/>
    </font>
    <font>
      <i/>
      <sz val="12"/>
      <color theme="1"/>
      <name val="Calibri"/>
      <family val="2"/>
    </font>
    <font>
      <b/>
      <u/>
      <sz val="12"/>
      <color theme="1"/>
      <name val="Calibri"/>
      <family val="2"/>
    </font>
    <font>
      <u/>
      <sz val="12"/>
      <color theme="1"/>
      <name val="Calibri"/>
      <family val="2"/>
    </font>
    <font>
      <b/>
      <sz val="12"/>
      <color theme="1"/>
      <name val="Calibri"/>
      <family val="2"/>
    </font>
  </fonts>
  <fills count="7">
    <fill>
      <patternFill patternType="none"/>
    </fill>
    <fill>
      <patternFill patternType="gray125"/>
    </fill>
    <fill>
      <patternFill patternType="solid">
        <fgColor rgb="FF92D050"/>
        <bgColor rgb="FF000000"/>
      </patternFill>
    </fill>
    <fill>
      <patternFill patternType="solid">
        <fgColor rgb="FFD9D9D9"/>
        <bgColor rgb="FF000000"/>
      </patternFill>
    </fill>
    <fill>
      <patternFill patternType="solid">
        <fgColor rgb="FFFFFFFF"/>
        <bgColor rgb="FF000000"/>
      </patternFill>
    </fill>
    <fill>
      <patternFill patternType="solid">
        <fgColor rgb="FF70AD47"/>
        <bgColor rgb="FF70AD47"/>
      </patternFill>
    </fill>
    <fill>
      <patternFill patternType="solid">
        <fgColor rgb="FFBDD7EE"/>
        <bgColor rgb="FFBDD7EE"/>
      </patternFill>
    </fill>
  </fills>
  <borders count="22">
    <border>
      <left/>
      <right/>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85">
    <xf numFmtId="0" fontId="0" fillId="0" borderId="0" xfId="0"/>
    <xf numFmtId="0" fontId="2" fillId="0" borderId="0" xfId="0" applyFont="1" applyAlignment="1">
      <alignment horizontal="center"/>
    </xf>
    <xf numFmtId="0" fontId="2" fillId="0" borderId="0" xfId="0" applyFont="1"/>
    <xf numFmtId="0" fontId="3" fillId="0" borderId="0" xfId="0" applyFont="1"/>
    <xf numFmtId="0" fontId="3" fillId="2" borderId="0" xfId="0" applyFont="1" applyFill="1"/>
    <xf numFmtId="0" fontId="2" fillId="0" borderId="2" xfId="0" applyFont="1" applyBorder="1"/>
    <xf numFmtId="0" fontId="3" fillId="0" borderId="2" xfId="0" applyFont="1" applyBorder="1" applyAlignment="1">
      <alignment horizontal="left" wrapText="1"/>
    </xf>
    <xf numFmtId="0" fontId="2" fillId="0" borderId="2" xfId="0" applyFont="1" applyBorder="1" applyAlignment="1">
      <alignment horizontal="left" indent="5"/>
    </xf>
    <xf numFmtId="165" fontId="2" fillId="3" borderId="2" xfId="0" applyNumberFormat="1" applyFont="1" applyFill="1" applyBorder="1"/>
    <xf numFmtId="165" fontId="2" fillId="4" borderId="2" xfId="0" applyNumberFormat="1" applyFont="1" applyFill="1" applyBorder="1"/>
    <xf numFmtId="0" fontId="3" fillId="0" borderId="2" xfId="0" applyFont="1" applyBorder="1"/>
    <xf numFmtId="165" fontId="3" fillId="3" borderId="2" xfId="0" applyNumberFormat="1" applyFont="1" applyFill="1" applyBorder="1"/>
    <xf numFmtId="0" fontId="2" fillId="0" borderId="2" xfId="0" applyFont="1" applyBorder="1" applyAlignment="1">
      <alignment horizontal="left" indent="4"/>
    </xf>
    <xf numFmtId="0" fontId="3" fillId="0" borderId="0" xfId="0" applyFont="1" applyAlignment="1">
      <alignment horizontal="left"/>
    </xf>
    <xf numFmtId="165" fontId="3" fillId="0" borderId="0" xfId="0" applyNumberFormat="1" applyFont="1"/>
    <xf numFmtId="0" fontId="2" fillId="3" borderId="6" xfId="0" applyFont="1" applyFill="1" applyBorder="1"/>
    <xf numFmtId="0" fontId="2" fillId="4" borderId="2" xfId="0" applyFont="1" applyFill="1" applyBorder="1" applyProtection="1">
      <protection locked="0"/>
    </xf>
    <xf numFmtId="165" fontId="2" fillId="4" borderId="2" xfId="1" applyNumberFormat="1" applyFont="1" applyFill="1" applyBorder="1" applyProtection="1">
      <protection locked="0"/>
    </xf>
    <xf numFmtId="0" fontId="3" fillId="0" borderId="2" xfId="0" applyFont="1" applyBorder="1" applyAlignment="1">
      <alignment horizontal="right"/>
    </xf>
    <xf numFmtId="165" fontId="2" fillId="0" borderId="2" xfId="1" applyNumberFormat="1" applyFont="1" applyFill="1" applyBorder="1" applyProtection="1"/>
    <xf numFmtId="0" fontId="3" fillId="0" borderId="13" xfId="0" applyFont="1" applyBorder="1"/>
    <xf numFmtId="0" fontId="3" fillId="0" borderId="14" xfId="0" applyFont="1" applyBorder="1" applyAlignment="1">
      <alignment horizontal="center"/>
    </xf>
    <xf numFmtId="0" fontId="3" fillId="0" borderId="14" xfId="0" applyFont="1" applyBorder="1" applyAlignment="1">
      <alignment horizontal="center" wrapText="1"/>
    </xf>
    <xf numFmtId="0" fontId="3" fillId="0" borderId="15" xfId="0" applyFont="1" applyBorder="1" applyAlignment="1">
      <alignment horizontal="center"/>
    </xf>
    <xf numFmtId="0" fontId="2" fillId="4" borderId="5" xfId="0" applyFont="1" applyFill="1" applyBorder="1" applyProtection="1">
      <protection locked="0"/>
    </xf>
    <xf numFmtId="44" fontId="2" fillId="4" borderId="2" xfId="1" applyFont="1" applyFill="1" applyBorder="1" applyProtection="1">
      <protection locked="0"/>
    </xf>
    <xf numFmtId="44" fontId="2" fillId="0" borderId="3" xfId="1" applyFont="1" applyFill="1" applyBorder="1" applyProtection="1"/>
    <xf numFmtId="44" fontId="2" fillId="4" borderId="2" xfId="0" applyNumberFormat="1" applyFont="1" applyFill="1" applyBorder="1" applyProtection="1">
      <protection locked="0"/>
    </xf>
    <xf numFmtId="44" fontId="2" fillId="0" borderId="2" xfId="0" applyNumberFormat="1" applyFont="1" applyBorder="1"/>
    <xf numFmtId="0" fontId="2" fillId="0" borderId="16" xfId="0" applyFont="1" applyBorder="1"/>
    <xf numFmtId="44" fontId="2" fillId="0" borderId="17" xfId="0" applyNumberFormat="1" applyFont="1" applyBorder="1"/>
    <xf numFmtId="44" fontId="3" fillId="0" borderId="17" xfId="0" applyNumberFormat="1" applyFont="1" applyBorder="1"/>
    <xf numFmtId="44" fontId="3" fillId="0" borderId="18" xfId="1" applyFont="1" applyFill="1" applyBorder="1" applyProtection="1"/>
    <xf numFmtId="0" fontId="5" fillId="0" borderId="0" xfId="0" applyFont="1"/>
    <xf numFmtId="0" fontId="3" fillId="0" borderId="13" xfId="0" applyFont="1" applyBorder="1" applyAlignment="1">
      <alignment wrapText="1"/>
    </xf>
    <xf numFmtId="0" fontId="3" fillId="0" borderId="15" xfId="0" applyFont="1" applyBorder="1" applyAlignment="1">
      <alignment horizontal="center" wrapText="1"/>
    </xf>
    <xf numFmtId="0" fontId="6" fillId="5" borderId="2" xfId="0" applyFont="1" applyFill="1" applyBorder="1" applyAlignment="1">
      <alignment horizontal="center" wrapText="1"/>
    </xf>
    <xf numFmtId="164" fontId="2" fillId="0" borderId="5" xfId="0" applyNumberFormat="1" applyFont="1" applyBorder="1"/>
    <xf numFmtId="165" fontId="2" fillId="0" borderId="2" xfId="0" applyNumberFormat="1" applyFont="1" applyBorder="1"/>
    <xf numFmtId="165" fontId="2" fillId="4" borderId="2" xfId="2" applyNumberFormat="1" applyFont="1" applyFill="1" applyBorder="1" applyProtection="1">
      <protection locked="0"/>
    </xf>
    <xf numFmtId="165" fontId="2" fillId="0" borderId="3" xfId="0" applyNumberFormat="1" applyFont="1" applyBorder="1"/>
    <xf numFmtId="165" fontId="2" fillId="0" borderId="3" xfId="0" applyNumberFormat="1" applyFont="1" applyBorder="1" applyProtection="1">
      <protection locked="0"/>
    </xf>
    <xf numFmtId="165" fontId="2" fillId="6" borderId="2" xfId="0" applyNumberFormat="1" applyFont="1" applyFill="1" applyBorder="1"/>
    <xf numFmtId="165" fontId="2" fillId="0" borderId="17" xfId="0" applyNumberFormat="1" applyFont="1" applyBorder="1"/>
    <xf numFmtId="165" fontId="3" fillId="0" borderId="17" xfId="0" applyNumberFormat="1" applyFont="1" applyBorder="1"/>
    <xf numFmtId="165" fontId="3" fillId="0" borderId="18" xfId="0" applyNumberFormat="1" applyFont="1" applyBorder="1"/>
    <xf numFmtId="1" fontId="2" fillId="4" borderId="2" xfId="1" applyNumberFormat="1" applyFont="1" applyFill="1" applyBorder="1" applyProtection="1">
      <protection locked="0"/>
    </xf>
    <xf numFmtId="165" fontId="2" fillId="0" borderId="2" xfId="1" applyNumberFormat="1" applyFont="1" applyFill="1" applyBorder="1"/>
    <xf numFmtId="165" fontId="2" fillId="6" borderId="14" xfId="0" applyNumberFormat="1" applyFont="1" applyFill="1" applyBorder="1"/>
    <xf numFmtId="2" fontId="2" fillId="0" borderId="2" xfId="0" applyNumberFormat="1" applyFont="1" applyBorder="1"/>
    <xf numFmtId="2" fontId="3" fillId="0" borderId="2" xfId="0" applyNumberFormat="1" applyFont="1" applyBorder="1"/>
    <xf numFmtId="165" fontId="3" fillId="0" borderId="2" xfId="0" applyNumberFormat="1" applyFont="1" applyBorder="1"/>
    <xf numFmtId="1" fontId="2" fillId="4" borderId="2" xfId="0" applyNumberFormat="1" applyFont="1" applyFill="1" applyBorder="1" applyProtection="1">
      <protection locked="0"/>
    </xf>
    <xf numFmtId="44" fontId="2" fillId="0" borderId="0" xfId="0" applyNumberFormat="1" applyFont="1"/>
    <xf numFmtId="44" fontId="3" fillId="0" borderId="0" xfId="0" applyNumberFormat="1" applyFont="1"/>
    <xf numFmtId="44" fontId="3" fillId="0" borderId="0" xfId="1" applyFont="1" applyFill="1" applyBorder="1" applyProtection="1"/>
    <xf numFmtId="2" fontId="2" fillId="0" borderId="0" xfId="0" applyNumberFormat="1" applyFont="1"/>
    <xf numFmtId="2" fontId="3" fillId="0" borderId="0" xfId="0" applyNumberFormat="1" applyFont="1"/>
    <xf numFmtId="0" fontId="2" fillId="0" borderId="0" xfId="0" applyFont="1" applyAlignment="1">
      <alignment horizontal="center" wrapText="1"/>
    </xf>
    <xf numFmtId="0" fontId="2" fillId="0" borderId="0" xfId="0" applyFont="1" applyAlignment="1">
      <alignment wrapText="1"/>
    </xf>
    <xf numFmtId="0" fontId="11" fillId="4" borderId="5" xfId="0" applyFont="1" applyFill="1" applyBorder="1" applyProtection="1">
      <protection locked="0"/>
    </xf>
    <xf numFmtId="44" fontId="11" fillId="4" borderId="2" xfId="1" applyFont="1" applyFill="1" applyBorder="1" applyProtection="1">
      <protection locked="0"/>
    </xf>
    <xf numFmtId="9" fontId="11" fillId="4" borderId="2" xfId="2" applyFont="1" applyFill="1" applyBorder="1" applyProtection="1">
      <protection locked="0"/>
    </xf>
    <xf numFmtId="44" fontId="11" fillId="0" borderId="3" xfId="1" applyFont="1" applyFill="1" applyBorder="1" applyProtection="1"/>
    <xf numFmtId="44" fontId="11" fillId="4" borderId="2" xfId="0" applyNumberFormat="1" applyFont="1" applyFill="1" applyBorder="1" applyProtection="1">
      <protection locked="0"/>
    </xf>
    <xf numFmtId="44" fontId="11" fillId="0" borderId="2" xfId="0" applyNumberFormat="1" applyFont="1" applyBorder="1"/>
    <xf numFmtId="164" fontId="11" fillId="0" borderId="5" xfId="0" applyNumberFormat="1" applyFont="1" applyBorder="1"/>
    <xf numFmtId="165" fontId="11" fillId="0" borderId="2" xfId="0" applyNumberFormat="1" applyFont="1" applyBorder="1"/>
    <xf numFmtId="165" fontId="11" fillId="0" borderId="3" xfId="0" applyNumberFormat="1" applyFont="1" applyBorder="1" applyProtection="1">
      <protection locked="0"/>
    </xf>
    <xf numFmtId="165" fontId="11" fillId="6" borderId="2" xfId="0" applyNumberFormat="1" applyFont="1" applyFill="1" applyBorder="1"/>
    <xf numFmtId="165" fontId="11" fillId="0" borderId="2" xfId="2" applyNumberFormat="1" applyFont="1" applyFill="1" applyBorder="1" applyProtection="1"/>
    <xf numFmtId="0" fontId="11" fillId="4" borderId="2" xfId="0" applyFont="1" applyFill="1" applyBorder="1" applyProtection="1">
      <protection locked="0"/>
    </xf>
    <xf numFmtId="1" fontId="11" fillId="4" borderId="2" xfId="0" applyNumberFormat="1" applyFont="1" applyFill="1" applyBorder="1" applyProtection="1">
      <protection locked="0"/>
    </xf>
    <xf numFmtId="165" fontId="11" fillId="4" borderId="2" xfId="1" applyNumberFormat="1" applyFont="1" applyFill="1" applyBorder="1" applyProtection="1">
      <protection locked="0"/>
    </xf>
    <xf numFmtId="165" fontId="11" fillId="0" borderId="2" xfId="1" applyNumberFormat="1" applyFont="1" applyFill="1" applyBorder="1"/>
    <xf numFmtId="165" fontId="11" fillId="6" borderId="14" xfId="0" applyNumberFormat="1" applyFont="1" applyFill="1" applyBorder="1"/>
    <xf numFmtId="0" fontId="4" fillId="5" borderId="2" xfId="0" applyFont="1" applyFill="1" applyBorder="1" applyAlignment="1">
      <alignment horizontal="center" wrapText="1"/>
    </xf>
    <xf numFmtId="0" fontId="11" fillId="4" borderId="2" xfId="0" applyFont="1" applyFill="1" applyBorder="1" applyAlignment="1" applyProtection="1">
      <alignment wrapText="1"/>
      <protection locked="0"/>
    </xf>
    <xf numFmtId="1" fontId="11" fillId="4" borderId="2" xfId="1" applyNumberFormat="1" applyFont="1" applyFill="1" applyBorder="1" applyAlignment="1" applyProtection="1">
      <alignment wrapText="1"/>
      <protection locked="0"/>
    </xf>
    <xf numFmtId="44" fontId="11" fillId="4" borderId="2" xfId="1" applyFont="1" applyFill="1" applyBorder="1" applyAlignment="1" applyProtection="1">
      <alignment wrapText="1"/>
      <protection locked="0"/>
    </xf>
    <xf numFmtId="165" fontId="11" fillId="0" borderId="2" xfId="1" applyNumberFormat="1" applyFont="1" applyFill="1" applyBorder="1" applyAlignment="1">
      <alignment wrapText="1"/>
    </xf>
    <xf numFmtId="165" fontId="11" fillId="6" borderId="14" xfId="0" applyNumberFormat="1" applyFont="1" applyFill="1" applyBorder="1" applyAlignment="1">
      <alignment wrapText="1"/>
    </xf>
    <xf numFmtId="43" fontId="11" fillId="0" borderId="2" xfId="3" applyFont="1" applyFill="1" applyBorder="1" applyProtection="1"/>
    <xf numFmtId="43" fontId="2" fillId="4" borderId="2" xfId="3" applyFont="1" applyFill="1" applyBorder="1" applyProtection="1">
      <protection locked="0"/>
    </xf>
    <xf numFmtId="166" fontId="11" fillId="4" borderId="2" xfId="3" applyNumberFormat="1" applyFont="1" applyFill="1" applyBorder="1" applyProtection="1">
      <protection locked="0"/>
    </xf>
    <xf numFmtId="0" fontId="11" fillId="0" borderId="0" xfId="0" applyFont="1"/>
    <xf numFmtId="167" fontId="11" fillId="4" borderId="2" xfId="1" applyNumberFormat="1" applyFont="1" applyFill="1" applyBorder="1" applyProtection="1">
      <protection locked="0"/>
    </xf>
    <xf numFmtId="167" fontId="2" fillId="4" borderId="2" xfId="1" applyNumberFormat="1" applyFont="1" applyFill="1" applyBorder="1" applyProtection="1">
      <protection locked="0"/>
    </xf>
    <xf numFmtId="167" fontId="11" fillId="4" borderId="2" xfId="1" applyNumberFormat="1" applyFont="1" applyFill="1" applyBorder="1" applyAlignment="1" applyProtection="1">
      <alignment wrapText="1"/>
      <protection locked="0"/>
    </xf>
    <xf numFmtId="0" fontId="2" fillId="4" borderId="20" xfId="0" applyFont="1" applyFill="1" applyBorder="1" applyProtection="1">
      <protection locked="0"/>
    </xf>
    <xf numFmtId="2" fontId="2" fillId="4" borderId="20" xfId="0" applyNumberFormat="1" applyFont="1" applyFill="1" applyBorder="1" applyProtection="1">
      <protection locked="0"/>
    </xf>
    <xf numFmtId="2" fontId="2" fillId="4" borderId="20" xfId="1" applyNumberFormat="1" applyFont="1" applyFill="1" applyBorder="1" applyProtection="1">
      <protection locked="0"/>
    </xf>
    <xf numFmtId="0" fontId="9" fillId="0" borderId="0" xfId="0" applyFont="1" applyAlignment="1" applyProtection="1">
      <alignment vertical="top"/>
      <protection locked="0"/>
    </xf>
    <xf numFmtId="0" fontId="2" fillId="0" borderId="0" xfId="0" applyFont="1" applyAlignment="1" applyProtection="1">
      <alignment vertical="top"/>
      <protection locked="0"/>
    </xf>
    <xf numFmtId="0" fontId="12" fillId="0" borderId="0" xfId="0" applyFont="1" applyAlignment="1" applyProtection="1">
      <alignment vertical="top"/>
      <protection locked="0"/>
    </xf>
    <xf numFmtId="0" fontId="13" fillId="0" borderId="0" xfId="0" applyFont="1" applyAlignment="1" applyProtection="1">
      <alignment vertical="top"/>
      <protection locked="0"/>
    </xf>
    <xf numFmtId="0" fontId="13" fillId="0" borderId="0" xfId="0" applyFont="1"/>
    <xf numFmtId="0" fontId="2" fillId="0" borderId="2" xfId="0" applyFont="1" applyBorder="1" applyAlignment="1">
      <alignment horizontal="center"/>
    </xf>
    <xf numFmtId="0" fontId="2" fillId="0" borderId="2" xfId="0" applyFont="1" applyBorder="1" applyAlignment="1">
      <alignment horizontal="center" wrapText="1"/>
    </xf>
    <xf numFmtId="0" fontId="14" fillId="0" borderId="0" xfId="0" applyFont="1" applyAlignment="1">
      <alignment horizontal="left"/>
    </xf>
    <xf numFmtId="164" fontId="2" fillId="0" borderId="1" xfId="0" applyNumberFormat="1" applyFont="1" applyBorder="1" applyProtection="1">
      <protection locked="0"/>
    </xf>
    <xf numFmtId="0" fontId="2" fillId="0" borderId="1" xfId="0" applyFont="1" applyBorder="1" applyProtection="1">
      <protection locked="0"/>
    </xf>
    <xf numFmtId="0" fontId="2" fillId="0" borderId="0" xfId="0" applyFont="1" applyProtection="1">
      <protection locked="0"/>
    </xf>
    <xf numFmtId="0" fontId="2" fillId="0" borderId="0" xfId="0" applyFont="1" applyAlignment="1">
      <alignment horizontal="left" vertical="center" wrapText="1"/>
    </xf>
    <xf numFmtId="0" fontId="3" fillId="0" borderId="0" xfId="0" applyFont="1" applyAlignment="1">
      <alignment horizontal="center"/>
    </xf>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3" fillId="0" borderId="0" xfId="0" applyFont="1" applyAlignment="1">
      <alignment horizontal="left"/>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7" xfId="0" applyFont="1" applyBorder="1" applyAlignment="1" applyProtection="1">
      <alignment vertical="top"/>
      <protection locked="0"/>
    </xf>
    <xf numFmtId="0" fontId="2" fillId="0" borderId="14" xfId="0" applyFont="1" applyBorder="1" applyAlignment="1" applyProtection="1">
      <alignment vertical="top"/>
      <protection locked="0"/>
    </xf>
    <xf numFmtId="0" fontId="2" fillId="0" borderId="18" xfId="0" applyFont="1" applyBorder="1" applyAlignment="1" applyProtection="1">
      <alignment vertical="top"/>
      <protection locked="0"/>
    </xf>
    <xf numFmtId="0" fontId="2" fillId="0" borderId="21" xfId="0" applyFont="1" applyBorder="1" applyAlignment="1" applyProtection="1">
      <alignment vertical="top"/>
      <protection locked="0"/>
    </xf>
    <xf numFmtId="0" fontId="2" fillId="0" borderId="16" xfId="0" applyFont="1" applyBorder="1" applyAlignment="1" applyProtection="1">
      <alignment vertical="top"/>
      <protection locked="0"/>
    </xf>
    <xf numFmtId="0" fontId="2" fillId="0" borderId="15" xfId="0" applyFont="1" applyBorder="1" applyAlignment="1" applyProtection="1">
      <alignment vertical="top"/>
      <protection locked="0"/>
    </xf>
    <xf numFmtId="0" fontId="2" fillId="0" borderId="6" xfId="0" applyFont="1" applyBorder="1" applyAlignment="1" applyProtection="1">
      <alignment vertical="top"/>
      <protection locked="0"/>
    </xf>
    <xf numFmtId="0" fontId="2" fillId="0" borderId="13" xfId="0" applyFont="1" applyBorder="1" applyAlignment="1" applyProtection="1">
      <alignment vertical="top"/>
      <protection locked="0"/>
    </xf>
    <xf numFmtId="0" fontId="2" fillId="0" borderId="18" xfId="0" applyFont="1" applyBorder="1" applyAlignment="1" applyProtection="1">
      <alignment horizontal="left" vertical="top"/>
      <protection locked="0"/>
    </xf>
    <xf numFmtId="0" fontId="2" fillId="0" borderId="21"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10" fillId="0" borderId="7" xfId="0" applyFont="1" applyBorder="1" applyAlignment="1" applyProtection="1">
      <alignment horizontal="left" vertical="top" wrapText="1"/>
      <protection locked="0"/>
    </xf>
    <xf numFmtId="0" fontId="10" fillId="0" borderId="7" xfId="0" applyFont="1" applyBorder="1" applyAlignment="1" applyProtection="1">
      <alignment horizontal="center" vertical="top" wrapText="1"/>
      <protection locked="0"/>
    </xf>
    <xf numFmtId="0" fontId="10" fillId="0" borderId="19" xfId="0" applyFont="1" applyBorder="1" applyAlignment="1" applyProtection="1">
      <alignment horizontal="center" vertical="top" wrapText="1"/>
      <protection locked="0"/>
    </xf>
    <xf numFmtId="0" fontId="10" fillId="0" borderId="8"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10" fillId="0" borderId="12" xfId="0" applyFont="1" applyBorder="1" applyAlignment="1" applyProtection="1">
      <alignment horizontal="center" vertical="top" wrapText="1"/>
      <protection locked="0"/>
    </xf>
    <xf numFmtId="0" fontId="10" fillId="0" borderId="7"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11" xfId="0" applyFont="1" applyBorder="1" applyAlignment="1" applyProtection="1">
      <alignment horizontal="left" vertical="top"/>
      <protection locked="0"/>
    </xf>
    <xf numFmtId="0" fontId="10" fillId="0" borderId="1"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2" fillId="0" borderId="7" xfId="0" applyFont="1" applyBorder="1" applyAlignment="1" applyProtection="1">
      <alignment horizontal="center" vertical="top"/>
      <protection locked="0"/>
    </xf>
    <xf numFmtId="0" fontId="2" fillId="0" borderId="19"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2" fillId="0" borderId="9"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2" fillId="0" borderId="10" xfId="0" applyFont="1" applyBorder="1" applyAlignment="1" applyProtection="1">
      <alignment horizontal="center" vertical="top"/>
      <protection locked="0"/>
    </xf>
    <xf numFmtId="0" fontId="2" fillId="0" borderId="11" xfId="0" applyFont="1" applyBorder="1" applyAlignment="1" applyProtection="1">
      <alignment horizontal="center" vertical="top"/>
      <protection locked="0"/>
    </xf>
    <xf numFmtId="0" fontId="2" fillId="0" borderId="1" xfId="0" applyFont="1" applyBorder="1" applyAlignment="1" applyProtection="1">
      <alignment horizontal="center" vertical="top"/>
      <protection locked="0"/>
    </xf>
    <xf numFmtId="0" fontId="2" fillId="0" borderId="12" xfId="0" applyFont="1" applyBorder="1" applyAlignment="1" applyProtection="1">
      <alignment horizontal="center" vertical="top"/>
      <protection locked="0"/>
    </xf>
    <xf numFmtId="0" fontId="3" fillId="0" borderId="7" xfId="0" applyFont="1" applyBorder="1" applyAlignment="1">
      <alignment horizontal="center"/>
    </xf>
    <xf numFmtId="0" fontId="3" fillId="0" borderId="19"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9" fillId="0" borderId="7" xfId="0" applyFont="1" applyBorder="1" applyAlignment="1" applyProtection="1">
      <alignment horizontal="center" vertical="top" wrapText="1"/>
      <protection locked="0"/>
    </xf>
    <xf numFmtId="0" fontId="9" fillId="0" borderId="19" xfId="0"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9" fillId="0" borderId="9" xfId="0" applyFont="1" applyBorder="1" applyAlignment="1" applyProtection="1">
      <alignment horizontal="center" vertical="top" wrapText="1"/>
      <protection locked="0"/>
    </xf>
    <xf numFmtId="0" fontId="9" fillId="0" borderId="0" xfId="0" applyFont="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12" xfId="0" applyFont="1" applyBorder="1" applyAlignment="1" applyProtection="1">
      <alignment horizontal="center" vertical="top" wrapText="1"/>
      <protection locked="0"/>
    </xf>
  </cellXfs>
  <cellStyles count="4">
    <cellStyle name="Comma" xfId="3" builtinId="3"/>
    <cellStyle name="Currency" xfId="1" builtinId="4"/>
    <cellStyle name="Normal" xfId="0" builtinId="0"/>
    <cellStyle name="Percent" xfId="2" builtinId="5"/>
  </cellStyles>
  <dxfs count="205">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alignment horizontal="center" vertical="bottom" textRotation="0" wrapText="0" indent="0" justifyLastLine="0" shrinkToFit="0" readingOrder="0"/>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family val="2"/>
        <scheme val="none"/>
      </font>
      <numFmt numFmtId="165" formatCode="&quot;$&quot;#,##0.00"/>
      <fill>
        <patternFill patternType="solid">
          <fgColor rgb="FF000000"/>
          <bgColor rgb="FFFFFFFF"/>
        </patternFill>
      </fill>
      <border diagonalUp="0" diagonalDown="0">
        <left style="thin">
          <color rgb="FF000000"/>
        </left>
        <right style="thin">
          <color rgb="FF000000"/>
        </right>
        <top style="thin">
          <color rgb="FF000000"/>
        </top>
        <bottom style="thin">
          <color rgb="FF000000"/>
        </bottom>
        <vertical/>
        <horizontal/>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0" formatCode="General"/>
      <border diagonalUp="0" diagonalDown="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family val="2"/>
        <scheme val="none"/>
      </font>
      <numFmt numFmtId="165" formatCode="&quot;$&quot;#,##0.00"/>
      <fill>
        <patternFill patternType="solid">
          <fgColor rgb="FF000000"/>
          <bgColor rgb="FFFFFFFF"/>
        </patternFill>
      </fill>
      <border diagonalUp="0" diagonalDown="0">
        <left style="thin">
          <color rgb="FF000000"/>
        </left>
        <right style="thin">
          <color rgb="FF000000"/>
        </right>
        <top style="thin">
          <color rgb="FF000000"/>
        </top>
        <bottom style="thin">
          <color rgb="FF000000"/>
        </bottom>
        <vertical/>
        <horizontal/>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rgb="FF000000"/>
        <name val="Calibri"/>
        <family val="2"/>
        <scheme val="none"/>
      </font>
      <numFmt numFmtId="165" formatCode="&quot;$&quot;#,##0.00"/>
      <border diagonalUp="0" diagonalDown="0">
        <left style="thin">
          <color rgb="FF000000"/>
        </left>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5" formatCode="&quot;$&quot;#,##0.00"/>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5"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5"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5"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5" formatCode="&quot;$&quot;#,##0.00"/>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5"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5"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4" formatCode="0;\-0;;@"/>
      <border diagonalUp="0" diagonalDown="0">
        <left/>
        <right style="thin">
          <color rgb="FF000000"/>
        </right>
        <top style="thin">
          <color rgb="FF000000"/>
        </top>
        <bottom style="thin">
          <color rgb="FF000000"/>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family val="2"/>
        <scheme val="none"/>
      </font>
      <protection locked="1" hidden="0"/>
    </dxf>
    <dxf>
      <border>
        <bottom style="thin">
          <color rgb="FF000000"/>
        </bottom>
      </border>
    </dxf>
    <dxf>
      <font>
        <b/>
        <i val="0"/>
        <strike val="0"/>
        <condense val="0"/>
        <extend val="0"/>
        <outline val="0"/>
        <shadow val="0"/>
        <u val="none"/>
        <vertAlign val="baseline"/>
        <sz val="12"/>
        <color rgb="FF000000"/>
        <name val="Calibri"/>
        <family val="2"/>
        <scheme val="none"/>
      </font>
      <alignment horizontal="center" vertical="bottom" textRotation="0" wrapText="1" indent="0" justifyLastLine="0" shrinkToFit="0" readingOrder="0"/>
      <border diagonalUp="0" diagonalDown="0" outline="0">
        <left style="thin">
          <color rgb="FF000000"/>
        </left>
        <right style="thin">
          <color rgb="FF000000"/>
        </right>
        <top/>
        <bottom/>
      </border>
      <protection locked="1" hidden="0"/>
    </dxf>
    <dxf>
      <font>
        <strike val="0"/>
        <outline val="0"/>
        <shadow val="0"/>
        <u val="none"/>
        <vertAlign val="baseline"/>
        <sz val="12"/>
        <color rgb="FF000000"/>
        <name val="Calibri"/>
        <family val="2"/>
        <scheme val="none"/>
      </font>
      <numFmt numFmtId="34" formatCode="_(&quot;$&quot;* #,##0.00_);_(&quot;$&quot;* \(#,##0.00\);_(&quot;$&quot;* &quot;-&quot;??_);_(@_)"/>
      <protection locked="1" hidden="0"/>
    </dxf>
    <dxf>
      <font>
        <strike val="0"/>
        <outline val="0"/>
        <shadow val="0"/>
        <u val="none"/>
        <vertAlign val="baseline"/>
        <sz val="12"/>
        <color rgb="FF000000"/>
        <name val="Calibri"/>
        <family val="2"/>
        <scheme val="none"/>
      </font>
      <numFmt numFmtId="34" formatCode="_(&quot;$&quot;* #,##0.00_);_(&quot;$&quot;* \(#,##0.00\);_(&quot;$&quot;* &quot;-&quot;??_);_(@_)"/>
      <border outline="0">
        <right style="thin">
          <color rgb="FF000000"/>
        </right>
      </border>
      <protection locked="1" hidden="0"/>
    </dxf>
    <dxf>
      <font>
        <b val="0"/>
        <i val="0"/>
        <strike val="0"/>
        <condense val="0"/>
        <extend val="0"/>
        <outline val="0"/>
        <shadow val="0"/>
        <u val="none"/>
        <vertAlign val="baseline"/>
        <sz val="12"/>
        <color rgb="FF000000"/>
        <name val="Calibri"/>
        <family val="2"/>
        <scheme val="none"/>
      </font>
      <numFmt numFmtId="34" formatCode="_(&quot;$&quot;* #,##0.00_);_(&quot;$&quot;* \(#,##0.00\);_(&quot;$&quot;* &quot;-&quot;??_);_(@_)"/>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34" formatCode="_(&quot;$&quot;* #,##0.00_);_(&quot;$&quot;* \(#,##0.00\);_(&quot;$&quot;* &quot;-&quot;??_);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34" formatCode="_(&quot;$&quot;* #,##0.00_);_(&quot;$&quot;* \(#,##0.00\);_(&quot;$&quot;* &quot;-&quot;??_);_(@_)"/>
      <border diagonalUp="0" diagonalDown="0" outline="0">
        <left style="thin">
          <color rgb="FF000000"/>
        </left>
        <right style="thin">
          <color rgb="FF000000"/>
        </right>
        <top style="thin">
          <color rgb="FF000000"/>
        </top>
        <bottom style="thin">
          <color rgb="FF000000"/>
        </bottom>
      </border>
      <protection locked="1" hidden="0"/>
    </dxf>
    <dxf>
      <font>
        <strike val="0"/>
        <outline val="0"/>
        <shadow val="0"/>
        <u val="none"/>
        <vertAlign val="baseline"/>
        <sz val="12"/>
        <color rgb="FF000000"/>
        <name val="Calibri"/>
        <family val="2"/>
        <scheme val="none"/>
      </font>
      <border diagonalUp="0" diagonalDown="0" outline="0">
        <left/>
        <right style="thin">
          <color rgb="FF000000"/>
        </right>
        <top style="thin">
          <color rgb="FF000000"/>
        </top>
        <bottom style="thin">
          <color rgb="FF000000"/>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Calibri"/>
        <family val="2"/>
        <scheme val="none"/>
      </font>
      <protection locked="1" hidden="0"/>
    </dxf>
    <dxf>
      <border>
        <bottom style="thin">
          <color rgb="FF000000"/>
        </bottom>
      </border>
    </dxf>
    <dxf>
      <font>
        <strike val="0"/>
        <outline val="0"/>
        <shadow val="0"/>
        <u val="none"/>
        <vertAlign val="baseline"/>
        <sz val="12"/>
        <color rgb="FF000000"/>
        <name val="Calibri"/>
        <family val="2"/>
        <scheme val="none"/>
      </font>
      <border diagonalUp="0" diagonalDown="0" outline="0">
        <left style="thin">
          <color rgb="FF000000"/>
        </left>
        <right style="thin">
          <color rgb="FF000000"/>
        </right>
        <top/>
        <bottom/>
      </border>
      <protection locked="1" hidden="0"/>
    </dxf>
    <dxf>
      <numFmt numFmtId="2" formatCode="0.00"/>
      <border diagonalUp="0" diagonalDown="0" outline="0">
        <left style="thin">
          <color rgb="FF000000"/>
        </left>
        <right style="thin">
          <color rgb="FF000000"/>
        </right>
        <top style="thin">
          <color rgb="FF000000"/>
        </top>
        <bottom style="thin">
          <color rgb="FF000000"/>
        </bottom>
      </border>
      <protection locked="1" hidden="0"/>
    </dxf>
    <dxf>
      <border diagonalUp="0" diagonalDown="0" outline="0">
        <left style="thin">
          <color rgb="FF000000"/>
        </left>
        <right style="thin">
          <color rgb="FF000000"/>
        </right>
        <top style="thin">
          <color rgb="FF000000"/>
        </top>
        <bottom style="thin">
          <color rgb="FF000000"/>
        </bottom>
      </border>
      <protection locked="1" hidden="0"/>
    </dxf>
    <dxf>
      <protection locked="1" hidden="0"/>
    </dxf>
    <dxf>
      <alignment horizontal="center" vertical="bottom" textRotation="0" wrapText="0" indent="0" justifyLastLine="0" shrinkToFit="0" readingOrder="0"/>
      <protection locked="1" hidden="0"/>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s>
  <tableStyles count="14" defaultTableStyle="TableStyleMedium2" defaultPivotStyle="PivotStyleLight16">
    <tableStyle name="TableStyleDark11 10" pivot="0" count="7" xr9:uid="{5AD08E23-8533-4C44-8F2C-7417125864FC}">
      <tableStyleElement type="wholeTable" dxfId="204"/>
      <tableStyleElement type="headerRow" dxfId="203"/>
      <tableStyleElement type="totalRow" dxfId="202"/>
      <tableStyleElement type="firstColumn" dxfId="201"/>
      <tableStyleElement type="lastColumn" dxfId="200"/>
      <tableStyleElement type="firstRowStripe" dxfId="199"/>
      <tableStyleElement type="firstColumnStripe" dxfId="198"/>
    </tableStyle>
    <tableStyle name="TableStyleDark11 11" pivot="0" count="7" xr9:uid="{BC137446-285D-48C4-A79D-3A5898E5533B}">
      <tableStyleElement type="wholeTable" dxfId="197"/>
      <tableStyleElement type="headerRow" dxfId="196"/>
      <tableStyleElement type="totalRow" dxfId="195"/>
      <tableStyleElement type="firstColumn" dxfId="194"/>
      <tableStyleElement type="lastColumn" dxfId="193"/>
      <tableStyleElement type="firstRowStripe" dxfId="192"/>
      <tableStyleElement type="firstColumnStripe" dxfId="191"/>
    </tableStyle>
    <tableStyle name="TableStyleDark11 12" pivot="0" count="7" xr9:uid="{6FBB1FD2-8B8B-4C97-A15C-28D276AF4CE9}">
      <tableStyleElement type="wholeTable" dxfId="190"/>
      <tableStyleElement type="headerRow" dxfId="189"/>
      <tableStyleElement type="totalRow" dxfId="188"/>
      <tableStyleElement type="firstColumn" dxfId="187"/>
      <tableStyleElement type="lastColumn" dxfId="186"/>
      <tableStyleElement type="firstRowStripe" dxfId="185"/>
      <tableStyleElement type="firstColumnStripe" dxfId="184"/>
    </tableStyle>
    <tableStyle name="TableStyleDark11 13" pivot="0" count="7" xr9:uid="{1F006843-3C40-449D-B760-3A4B963BB67E}">
      <tableStyleElement type="wholeTable" dxfId="183"/>
      <tableStyleElement type="headerRow" dxfId="182"/>
      <tableStyleElement type="totalRow" dxfId="181"/>
      <tableStyleElement type="firstColumn" dxfId="180"/>
      <tableStyleElement type="lastColumn" dxfId="179"/>
      <tableStyleElement type="firstRowStripe" dxfId="178"/>
      <tableStyleElement type="firstColumnStripe" dxfId="177"/>
    </tableStyle>
    <tableStyle name="TableStyleDark11 14" pivot="0" count="7" xr9:uid="{99D51FE0-5C5A-4133-8D16-1EDF29C63A04}">
      <tableStyleElement type="wholeTable" dxfId="176"/>
      <tableStyleElement type="headerRow" dxfId="175"/>
      <tableStyleElement type="totalRow" dxfId="174"/>
      <tableStyleElement type="firstColumn" dxfId="173"/>
      <tableStyleElement type="lastColumn" dxfId="172"/>
      <tableStyleElement type="firstRowStripe" dxfId="171"/>
      <tableStyleElement type="firstColumnStripe" dxfId="170"/>
    </tableStyle>
    <tableStyle name="TableStyleDark11 15" pivot="0" count="7" xr9:uid="{990EAEAC-D71B-4B68-9F00-09A88B0DC2E5}">
      <tableStyleElement type="wholeTable" dxfId="169"/>
      <tableStyleElement type="headerRow" dxfId="168"/>
      <tableStyleElement type="totalRow" dxfId="167"/>
      <tableStyleElement type="firstColumn" dxfId="166"/>
      <tableStyleElement type="lastColumn" dxfId="165"/>
      <tableStyleElement type="firstRowStripe" dxfId="164"/>
      <tableStyleElement type="firstColumnStripe" dxfId="163"/>
    </tableStyle>
    <tableStyle name="TableStyleDark11 2" pivot="0" count="7" xr9:uid="{BDECDB1F-89DA-4FAE-897C-AB943305E944}">
      <tableStyleElement type="wholeTable" dxfId="162"/>
      <tableStyleElement type="headerRow" dxfId="161"/>
      <tableStyleElement type="totalRow" dxfId="160"/>
      <tableStyleElement type="firstColumn" dxfId="159"/>
      <tableStyleElement type="lastColumn" dxfId="158"/>
      <tableStyleElement type="firstRowStripe" dxfId="157"/>
      <tableStyleElement type="firstColumnStripe" dxfId="156"/>
    </tableStyle>
    <tableStyle name="TableStyleDark11 3" pivot="0" count="7" xr9:uid="{CA21280A-1079-489F-AEAC-CF07036E0721}">
      <tableStyleElement type="wholeTable" dxfId="155"/>
      <tableStyleElement type="headerRow" dxfId="154"/>
      <tableStyleElement type="totalRow" dxfId="153"/>
      <tableStyleElement type="firstColumn" dxfId="152"/>
      <tableStyleElement type="lastColumn" dxfId="151"/>
      <tableStyleElement type="firstRowStripe" dxfId="150"/>
      <tableStyleElement type="firstColumnStripe" dxfId="149"/>
    </tableStyle>
    <tableStyle name="TableStyleDark11 4" pivot="0" count="7" xr9:uid="{6D8E673A-5043-43B9-BAA7-85B143F4EE34}">
      <tableStyleElement type="wholeTable" dxfId="148"/>
      <tableStyleElement type="headerRow" dxfId="147"/>
      <tableStyleElement type="totalRow" dxfId="146"/>
      <tableStyleElement type="firstColumn" dxfId="145"/>
      <tableStyleElement type="lastColumn" dxfId="144"/>
      <tableStyleElement type="firstRowStripe" dxfId="143"/>
      <tableStyleElement type="firstColumnStripe" dxfId="142"/>
    </tableStyle>
    <tableStyle name="TableStyleDark11 5" pivot="0" count="7" xr9:uid="{F9D004CC-50F2-4D4C-90EE-87600B28347F}">
      <tableStyleElement type="wholeTable" dxfId="141"/>
      <tableStyleElement type="headerRow" dxfId="140"/>
      <tableStyleElement type="totalRow" dxfId="139"/>
      <tableStyleElement type="firstColumn" dxfId="138"/>
      <tableStyleElement type="lastColumn" dxfId="137"/>
      <tableStyleElement type="firstRowStripe" dxfId="136"/>
      <tableStyleElement type="firstColumnStripe" dxfId="135"/>
    </tableStyle>
    <tableStyle name="TableStyleDark11 6" pivot="0" count="7" xr9:uid="{DC133D2A-1975-4FDD-AF94-926890E77D71}">
      <tableStyleElement type="wholeTable" dxfId="134"/>
      <tableStyleElement type="headerRow" dxfId="133"/>
      <tableStyleElement type="totalRow" dxfId="132"/>
      <tableStyleElement type="firstColumn" dxfId="131"/>
      <tableStyleElement type="lastColumn" dxfId="130"/>
      <tableStyleElement type="firstRowStripe" dxfId="129"/>
      <tableStyleElement type="firstColumnStripe" dxfId="128"/>
    </tableStyle>
    <tableStyle name="TableStyleDark11 7" pivot="0" count="7" xr9:uid="{24BEB3A7-A7AD-4F0C-90B6-D81309D4ADDD}">
      <tableStyleElement type="wholeTable" dxfId="127"/>
      <tableStyleElement type="headerRow" dxfId="126"/>
      <tableStyleElement type="totalRow" dxfId="125"/>
      <tableStyleElement type="firstColumn" dxfId="124"/>
      <tableStyleElement type="lastColumn" dxfId="123"/>
      <tableStyleElement type="firstRowStripe" dxfId="122"/>
      <tableStyleElement type="firstColumnStripe" dxfId="121"/>
    </tableStyle>
    <tableStyle name="TableStyleDark11 8" pivot="0" count="7" xr9:uid="{E0B030BD-8971-4F3B-8284-95B6D8E8101B}">
      <tableStyleElement type="wholeTable" dxfId="120"/>
      <tableStyleElement type="headerRow" dxfId="119"/>
      <tableStyleElement type="totalRow" dxfId="118"/>
      <tableStyleElement type="firstColumn" dxfId="117"/>
      <tableStyleElement type="lastColumn" dxfId="116"/>
      <tableStyleElement type="firstRowStripe" dxfId="115"/>
      <tableStyleElement type="firstColumnStripe" dxfId="114"/>
    </tableStyle>
    <tableStyle name="TableStyleDark11 9" pivot="0" count="7" xr9:uid="{B64D88B5-CFE1-4D2D-9D5B-AC9D415DBBF6}">
      <tableStyleElement type="wholeTable" dxfId="113"/>
      <tableStyleElement type="headerRow" dxfId="112"/>
      <tableStyleElement type="totalRow" dxfId="111"/>
      <tableStyleElement type="firstColumn" dxfId="110"/>
      <tableStyleElement type="lastColumn" dxfId="109"/>
      <tableStyleElement type="firstRowStripe" dxfId="108"/>
      <tableStyleElement type="firstColumnStripe" dxfId="10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4</xdr:col>
          <xdr:colOff>12700</xdr:colOff>
          <xdr:row>47</xdr:row>
          <xdr:rowOff>146050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20</xdr:row>
          <xdr:rowOff>19050</xdr:rowOff>
        </xdr:from>
        <xdr:to>
          <xdr:col>5</xdr:col>
          <xdr:colOff>800100</xdr:colOff>
          <xdr:row>25</xdr:row>
          <xdr:rowOff>50800</xdr:rowOff>
        </xdr:to>
        <xdr:sp macro="" textlink="">
          <xdr:nvSpPr>
            <xdr:cNvPr id="16386" name="Object 2" hidden="1">
              <a:extLst>
                <a:ext uri="{63B3BB69-23CF-44E3-9099-C40C66FF867C}">
                  <a14:compatExt spid="_x0000_s16386"/>
                </a:ext>
                <a:ext uri="{FF2B5EF4-FFF2-40B4-BE49-F238E27FC236}">
                  <a16:creationId xmlns:a16="http://schemas.microsoft.com/office/drawing/2014/main" id="{00000000-0008-0000-0A00-000002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10</xdr:row>
          <xdr:rowOff>69850</xdr:rowOff>
        </xdr:from>
        <xdr:to>
          <xdr:col>6</xdr:col>
          <xdr:colOff>0</xdr:colOff>
          <xdr:row>12</xdr:row>
          <xdr:rowOff>184150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19</xdr:row>
          <xdr:rowOff>95250</xdr:rowOff>
        </xdr:from>
        <xdr:to>
          <xdr:col>6</xdr:col>
          <xdr:colOff>38100</xdr:colOff>
          <xdr:row>24</xdr:row>
          <xdr:rowOff>171450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C00-00000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19</xdr:row>
          <xdr:rowOff>165100</xdr:rowOff>
        </xdr:from>
        <xdr:to>
          <xdr:col>5</xdr:col>
          <xdr:colOff>774700</xdr:colOff>
          <xdr:row>27</xdr:row>
          <xdr:rowOff>107950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D00-00000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13</xdr:row>
          <xdr:rowOff>127000</xdr:rowOff>
        </xdr:from>
        <xdr:to>
          <xdr:col>7</xdr:col>
          <xdr:colOff>603250</xdr:colOff>
          <xdr:row>23</xdr:row>
          <xdr:rowOff>50800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13</xdr:row>
          <xdr:rowOff>127000</xdr:rowOff>
        </xdr:from>
        <xdr:to>
          <xdr:col>10</xdr:col>
          <xdr:colOff>869950</xdr:colOff>
          <xdr:row>21</xdr:row>
          <xdr:rowOff>50800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20</xdr:row>
          <xdr:rowOff>31750</xdr:rowOff>
        </xdr:from>
        <xdr:to>
          <xdr:col>6</xdr:col>
          <xdr:colOff>0</xdr:colOff>
          <xdr:row>26</xdr:row>
          <xdr:rowOff>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5</xdr:col>
          <xdr:colOff>812800</xdr:colOff>
          <xdr:row>24</xdr:row>
          <xdr:rowOff>50800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20</xdr:row>
          <xdr:rowOff>0</xdr:rowOff>
        </xdr:from>
        <xdr:to>
          <xdr:col>4</xdr:col>
          <xdr:colOff>857250</xdr:colOff>
          <xdr:row>25</xdr:row>
          <xdr:rowOff>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20</xdr:row>
          <xdr:rowOff>95250</xdr:rowOff>
        </xdr:from>
        <xdr:to>
          <xdr:col>5</xdr:col>
          <xdr:colOff>876300</xdr:colOff>
          <xdr:row>34</xdr:row>
          <xdr:rowOff>12700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76200</xdr:rowOff>
        </xdr:from>
        <xdr:to>
          <xdr:col>6</xdr:col>
          <xdr:colOff>0</xdr:colOff>
          <xdr:row>15</xdr:row>
          <xdr:rowOff>69850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5</xdr:col>
          <xdr:colOff>793750</xdr:colOff>
          <xdr:row>22</xdr:row>
          <xdr:rowOff>190500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odom\AppData\Local\Microsoft\Windows\INetCache\Content.Outlook\3HJWDDH2\Form%20%202%20-%20Budget%20and%20Narra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Other Sources Details"/>
      <sheetName val="Personnel"/>
      <sheetName val="Fringe"/>
      <sheetName val="Transportation"/>
      <sheetName val="Office Supplies"/>
      <sheetName val="Program Supplies"/>
      <sheetName val="Printing"/>
      <sheetName val="Equipment&amp; Maintenance"/>
      <sheetName val="Contractual Services"/>
      <sheetName val="Certifications and Training"/>
      <sheetName val="Communications"/>
      <sheetName val="Insurance"/>
      <sheetName val="Rent &amp; Utilities"/>
      <sheetName val="Other Operating Expenses"/>
      <sheetName val="START HERE"/>
      <sheetName val="TRAVEL"/>
      <sheetName val="NONCAPITAL EQUIPMENT"/>
      <sheetName val="POSTAGE-FREIGHT"/>
      <sheetName val="PROFESSIONAL SERVICES"/>
      <sheetName val="EQUIP AND MAINTENANCE"/>
      <sheetName val="RENT AND UTILITIES"/>
      <sheetName val="Form  2 - Budget and Narrati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7">
          <cell r="F7">
            <v>0</v>
          </cell>
        </row>
        <row r="19">
          <cell r="F19">
            <v>0</v>
          </cell>
          <cell r="G19">
            <v>0</v>
          </cell>
          <cell r="H19">
            <v>0</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0847F3-1D0D-4621-BCCE-E825370B7251}" name="Table122" displayName="Table122" ref="A2:B11" totalsRowShown="0" headerRowDxfId="106" dataDxfId="105">
  <tableColumns count="2">
    <tableColumn id="1" xr3:uid="{F53E229A-EA61-4E41-AF3A-A03407A45EA3}" name="SOURCE" dataDxfId="104"/>
    <tableColumn id="2" xr3:uid="{39962C96-4B04-4BF8-ADBE-CCFCC62EF357}" name="AMOUNT" dataDxfId="103"/>
  </tableColumns>
  <tableStyleInfo name="TableStyleDark11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C1165F9-DF50-48E7-9418-1C3110849250}" name="Table119" displayName="Table119" ref="A2:F19" totalsRowShown="0" headerRowDxfId="30" headerRowBorderDxfId="29">
  <tableColumns count="6">
    <tableColumn id="1" xr3:uid="{3E95ACCF-B9B0-4873-AD52-C0FC70E77D0C}" name="ITEM" dataDxfId="28"/>
    <tableColumn id="2" xr3:uid="{98A77765-C8ED-4741-8113-3BCDF59C974A}" name="NUMBER OF MONTHS" dataDxfId="27"/>
    <tableColumn id="3" xr3:uid="{00CDC20C-2CA6-47AD-A564-E2F53396B2F5}" name="COST PER UNIT" dataDxfId="26"/>
    <tableColumn id="4" xr3:uid="{8E03E95D-4D66-4361-AAB6-5CCCAFE5B17E}" name="TOTAL COST" dataDxfId="25"/>
    <tableColumn id="5" xr3:uid="{16FB58B6-8B76-4228-95A9-5828B6A4D7D2}" name="REQUESTED FROM CTAC" dataDxfId="24"/>
    <tableColumn id="6" xr3:uid="{64271903-9F85-4387-B894-A5C1248B3D81}" name="OTHER SOURCES" dataDxfId="23">
      <calculatedColumnFormula>[1]!Table3[[#This Row],[TOTAL COST]]-E3</calculatedColumnFormula>
    </tableColumn>
  </tableColumns>
  <tableStyleInfo name="TableStyleDark11 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8168AE4-138A-4393-B455-AFBAE9DBD69B}" name="Table16711" displayName="Table16711" ref="A2:F10" totalsRowShown="0" headerRowDxfId="22">
  <tableColumns count="6">
    <tableColumn id="1" xr3:uid="{E7B2C700-14E3-4655-A3E6-DF41E30D6656}" name="TYPE OF INSURANCE" dataDxfId="21"/>
    <tableColumn id="2" xr3:uid="{8FDCD82E-5157-4C8B-A997-A69E902BA7F6}" name="QUANTITY" dataDxfId="20"/>
    <tableColumn id="3" xr3:uid="{3CEBD777-A936-4F2B-9A86-5E36F0426E22}" name="COST PER MONTH" dataDxfId="19"/>
    <tableColumn id="4" xr3:uid="{728CEF8C-7D08-4DFA-AD4C-FA22789AE19E}" name="TOTAL COST" dataDxfId="18"/>
    <tableColumn id="5" xr3:uid="{2CBE3D97-1446-4939-A758-4D61057F42B7}" name="REQUESTED FROM CTAC" dataDxfId="17"/>
    <tableColumn id="6" xr3:uid="{7EE35EEC-E652-4260-A361-4C8599927DF2}" name="OTHER SOURCES" dataDxfId="16">
      <calculatedColumnFormula>[1]!Table3[[#This Row],[TOTAL COST]]-E3</calculatedColumnFormula>
    </tableColumn>
  </tableColumns>
  <tableStyleInfo name="TableStyleDark11 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418CCDD-1220-45B8-BE60-18E9A3CC220E}" name="Table167" displayName="Table167" ref="A2:F19" totalsRowShown="0" headerRowDxfId="15" headerRowBorderDxfId="14">
  <tableColumns count="6">
    <tableColumn id="1" xr3:uid="{AE85F98F-A54A-4233-AEC6-E281062F7311}" name="ITEM" dataDxfId="13"/>
    <tableColumn id="2" xr3:uid="{3C103118-6D51-4F36-8607-658133E3FB53}" name="QUANTITY" dataDxfId="12"/>
    <tableColumn id="3" xr3:uid="{6454FBE3-F8D6-4C2A-905B-F567760E7EC7}" name="COST PER UNIT" dataDxfId="11"/>
    <tableColumn id="4" xr3:uid="{8B5CC11B-E069-4497-951D-D965467CE299}" name="TOTAL COST" dataDxfId="10"/>
    <tableColumn id="5" xr3:uid="{FE8278F8-6D8F-4BC7-B034-71D6AA7DD7D2}" name="REQUESTED FROM CTAC" dataDxfId="9"/>
    <tableColumn id="6" xr3:uid="{A7563C0B-5096-4AD6-BBCA-8AB13A373C47}" name="OTHER SOURCES" dataDxfId="8">
      <calculatedColumnFormula>[1]!Table3[[#This Row],[TOTAL COST]]-E3</calculatedColumnFormula>
    </tableColumn>
  </tableColumns>
  <tableStyleInfo name="TableStyleDark11 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063DD47-99D3-4DF1-951B-8139FDBCDE52}" name="Table16714" displayName="Table16714" ref="A2:F19" totalsRowShown="0" headerRowDxfId="7" headerRowBorderDxfId="6">
  <tableColumns count="6">
    <tableColumn id="1" xr3:uid="{00EE4390-904E-46DA-8380-955CA06EABC2}" name="ITEM" dataDxfId="5"/>
    <tableColumn id="2" xr3:uid="{0A163E17-74CA-4EC3-955B-9F3A4BB37E6C}" name="QUANTITY OR MONTHS" dataDxfId="4"/>
    <tableColumn id="3" xr3:uid="{6704C5A8-A0A2-4ECE-9150-EFC08360B0F0}" name="COST PER UNIT or MONTHLY AMOUNT" dataDxfId="3"/>
    <tableColumn id="4" xr3:uid="{A0010455-CC89-4011-AFB7-4BCE25451C4F}" name="TOTAL COST" dataDxfId="2"/>
    <tableColumn id="5" xr3:uid="{238898FD-51EF-4F25-80B0-5454D9FB306E}" name="REQUESTED FROM CTAC" dataDxfId="1"/>
    <tableColumn id="6" xr3:uid="{1C3DB37B-B178-4157-A20B-28FBC6A40EE0}" name="OTHER SOURCES" dataDxfId="0">
      <calculatedColumnFormula>[1]!Table3[[#This Row],[TOTAL COST]]-E3</calculatedColumnFormula>
    </tableColumn>
  </tableColumns>
  <tableStyleInfo name="TableStyleDark11 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D37DF1-601A-490D-99AE-EC80C4F84329}" name="Table4" displayName="Table4" ref="A2:F13" totalsRowShown="0" headerRowDxfId="102" dataDxfId="100" headerRowBorderDxfId="101" tableBorderDxfId="99" totalsRowBorderDxfId="98">
  <tableColumns count="6">
    <tableColumn id="1" xr3:uid="{0A4AD67D-E4CF-4ACC-B0F8-31448CB68B51}" name="POSITION TITLE" dataDxfId="97"/>
    <tableColumn id="2" xr3:uid="{52A47C49-9C5F-4810-A937-C998BE3DDA55}" name="Annual Salary" dataDxfId="96" dataCellStyle="Currency"/>
    <tableColumn id="3" xr3:uid="{AF3C54A5-0345-4A0B-80EB-8BE20D1746AD}" name="% OF TIME ON THIS PROJECT" dataDxfId="95" dataCellStyle="Percent"/>
    <tableColumn id="4" xr3:uid="{9937B165-556E-4502-A17C-C079D331A536}" name="TOTAL COSTS" dataDxfId="94" dataCellStyle="Currency"/>
    <tableColumn id="5" xr3:uid="{CEEAAC6E-E4EA-42E8-8222-009385D41029}" name="REQUESTED FROM CTAC" dataDxfId="93"/>
    <tableColumn id="6" xr3:uid="{7A1654C2-7B82-4943-A7EF-0948BE0683AA}" name="OTHER SOURCES" dataDxfId="92"/>
  </tableColumns>
  <tableStyleInfo name="TableStyleDark11 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6566247-9B0D-413C-A20A-B00D421F259E}" name="Table3" displayName="Table3" ref="A2:I13" totalsRowShown="0" headerRowDxfId="91" dataDxfId="89" headerRowBorderDxfId="90" tableBorderDxfId="88" totalsRowBorderDxfId="87" dataCellStyle="Percent">
  <tableColumns count="9">
    <tableColumn id="1" xr3:uid="{E098C6C0-D364-4CE9-8338-6F7DB256CB0B}" name="POSITION TITLE" dataDxfId="86">
      <calculatedColumnFormula>+Table4[[#This Row],[POSITION TITLE]]</calculatedColumnFormula>
    </tableColumn>
    <tableColumn id="2" xr3:uid="{A22B1189-289A-4DF3-BB64-8A5DF598F01E}" name="Annual SALARY" dataDxfId="85"/>
    <tableColumn id="3" xr3:uid="{2A1E5EA1-7D68-417D-999D-39C8F725D1E7}" name="Social Security" dataDxfId="84" dataCellStyle="Percent">
      <calculatedColumnFormula>+Table3[[#This Row],[Annual SALARY]]*0.062</calculatedColumnFormula>
    </tableColumn>
    <tableColumn id="4" xr3:uid="{763E7B29-A906-4026-A6E6-99BA45AD6BD4}" name="MEDICARE" dataDxfId="83" dataCellStyle="Percent">
      <calculatedColumnFormula>+Table3[[#This Row],[Annual SALARY]]*0.0145</calculatedColumnFormula>
    </tableColumn>
    <tableColumn id="5" xr3:uid="{1357892E-86C8-4910-9128-66C312FE29F7}" name="LIFE AND HEALTH INS " dataDxfId="82" dataCellStyle="Percent">
      <calculatedColumnFormula>[1]Personnel!H3</calculatedColumnFormula>
    </tableColumn>
    <tableColumn id="6" xr3:uid="{3E0EA3A9-67A9-450A-89FC-E608CF2D4E48}" name="WORKERS' COMP " dataDxfId="81" dataCellStyle="Percent">
      <calculatedColumnFormula>[1]Personnel!I3</calculatedColumnFormula>
    </tableColumn>
    <tableColumn id="7" xr3:uid="{56C41851-257B-4FD4-8E2A-89F27269817E}" name="RETIREMENT " dataDxfId="80" dataCellStyle="Percent">
      <calculatedColumnFormula>[1]Personnel!J3</calculatedColumnFormula>
    </tableColumn>
    <tableColumn id="8" xr3:uid="{E01E079E-D362-442D-8EB7-ED240974DE8E}" name="OTHER " dataDxfId="79" dataCellStyle="Percent"/>
    <tableColumn id="9" xr3:uid="{5523C43B-C3C3-4C43-9893-344AF053ECA0}" name="TOTAL ANNUAL COST" dataDxfId="78"/>
  </tableColumns>
  <tableStyleInfo name="TableStyleDark11 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FCAF57B-68A4-43E2-A056-0B6BC8B7A0EA}" name="Table13" displayName="Table13" ref="A2:F19" totalsRowShown="0" headerRowDxfId="77" headerRowBorderDxfId="76">
  <tableColumns count="6">
    <tableColumn id="1" xr3:uid="{242B6D51-8576-4487-A8F7-B0FFE54781DB}" name="PURPOSE OF TRANSPORTATION" dataDxfId="75"/>
    <tableColumn id="2" xr3:uid="{3E9F60ED-D4BA-481A-A42C-148FDFCD8D1F}" name="Estimated Monthly Cost" dataDxfId="74"/>
    <tableColumn id="8" xr3:uid="{C5AD936A-8A01-41F8-81AC-61BFC2A19205}" name="NUMBER OF Months" dataDxfId="73" dataCellStyle="Currency"/>
    <tableColumn id="4" xr3:uid="{3DB87F42-2593-4CAA-B11C-D03863DCB2D7}" name="TOTAL ANNUAL COST" dataDxfId="72"/>
    <tableColumn id="5" xr3:uid="{256EC59C-0385-4E42-947F-38E267F310C0}" name="REQUESTED FROM CTAC" dataDxfId="71"/>
    <tableColumn id="6" xr3:uid="{D8AA136D-8611-4F01-8052-4821F4658A11}" name="OTHER SOURCES" dataDxfId="70">
      <calculatedColumnFormula>[1]!Table3[[#This Row],[TOTAL COST]]-E3</calculatedColumnFormula>
    </tableColumn>
  </tableColumns>
  <tableStyleInfo name="TableStyleDark11 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8EF836-1EA2-4EEA-83D5-9B0153A91F53}" name="Table1" displayName="Table1" ref="A2:F19" totalsRowShown="0" headerRowDxfId="69" headerRowBorderDxfId="68">
  <tableColumns count="6">
    <tableColumn id="1" xr3:uid="{74157138-6B85-4053-AC53-1F6933143534}" name="ITEM" dataDxfId="67"/>
    <tableColumn id="2" xr3:uid="{DAD80008-4D8B-4F0D-9821-1025FD8BFB30}" name="QUANTITY" dataDxfId="66"/>
    <tableColumn id="3" xr3:uid="{47BAFF3B-022E-4D4F-A1F9-88277C855046}" name="COST PER UNIT" dataDxfId="65"/>
    <tableColumn id="4" xr3:uid="{B647B11A-55B6-44C4-8E70-1C20EC322466}" name="TOTAL COST" dataDxfId="64"/>
    <tableColumn id="5" xr3:uid="{E8D736EA-ADB8-4EFC-8EEA-FC2B122C2DCE}" name="REQUESTED FROM CTAC" dataDxfId="63"/>
    <tableColumn id="6" xr3:uid="{C9164E19-DA91-450A-8016-813987E47EF6}" name="OTHER SOURCES" dataDxfId="62">
      <calculatedColumnFormula>[1]!Table3[[#This Row],[TOTAL COST]]-E3</calculatedColumnFormula>
    </tableColumn>
  </tableColumns>
  <tableStyleInfo name="TableStyleDark11 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3CCD400-D0E0-47DF-B432-DDB9AB290FD2}" name="Table16" displayName="Table16" ref="A2:E19" totalsRowShown="0" headerRowDxfId="61" headerRowBorderDxfId="60">
  <tableColumns count="5">
    <tableColumn id="1" xr3:uid="{F593F6CA-F542-46FC-AAB0-F956FDE40082}" name="ITEM" dataDxfId="59">
      <calculatedColumnFormula>D36</calculatedColumnFormula>
    </tableColumn>
    <tableColumn id="3" xr3:uid="{BABA176D-9555-42FD-8BD8-A2B9A8B027DD}" name="ANNUAL COST" dataDxfId="58"/>
    <tableColumn id="4" xr3:uid="{BC260D74-A150-4FF9-AB9B-97C4213A112C}" name="TOTAL COST" dataDxfId="57"/>
    <tableColumn id="5" xr3:uid="{56CDE2A6-D707-4297-BCA6-03DA90FB377B}" name="REQUESTED FROM CTAC" dataDxfId="56"/>
    <tableColumn id="6" xr3:uid="{49B301C4-374F-417D-9C3E-F0FCBA3E9D8D}" name="OTHER SOURCES" dataDxfId="55">
      <calculatedColumnFormula>[1]!Table3[[#This Row],[TOTAL COST]]-D3</calculatedColumnFormula>
    </tableColumn>
  </tableColumns>
  <tableStyleInfo name="TableStyleDark11 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1A53AE4-36F4-4ECC-9CB4-00095885D158}" name="Table1615" displayName="Table1615" ref="A2:F19" totalsRowShown="0" headerRowDxfId="54" headerRowBorderDxfId="53">
  <tableColumns count="6">
    <tableColumn id="1" xr3:uid="{3CABE935-0322-4C15-8788-4F058D1B6ADB}" name="NAME OF CONTRACT" dataDxfId="52"/>
    <tableColumn id="3" xr3:uid="{10817CBA-0441-4F43-B8B9-C08542A7CD7C}" name="SEESIONS OR HOURS" dataDxfId="51"/>
    <tableColumn id="9" xr3:uid="{369128F8-53C4-4DE3-91E4-256F96E7D95C}" name="RATE" dataDxfId="50" dataCellStyle="Currency"/>
    <tableColumn id="4" xr3:uid="{69863152-E73A-489E-9055-0D65F8DCE0F8}" name="TOTAL COST" dataDxfId="49"/>
    <tableColumn id="5" xr3:uid="{07E9BA78-5551-4F33-9FCE-ED0595FB0E2C}" name="REQUESTED FROM CTAC" dataDxfId="48"/>
    <tableColumn id="6" xr3:uid="{D043C20D-884E-4467-9339-CC0E7EF8E19F}" name="OTHER SOURCES" dataDxfId="47">
      <calculatedColumnFormula>[1]!Table3[[#This Row],[TOTAL COST]]-E3</calculatedColumnFormula>
    </tableColumn>
  </tableColumns>
  <tableStyleInfo name="TableStyleDark11 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1F907FD-3A39-4CFE-B8B1-A05B94B7747D}" name="Table1678" displayName="Table1678" ref="A2:F10" totalsRowShown="0" headerRowDxfId="46" headerRowBorderDxfId="45">
  <tableColumns count="6">
    <tableColumn id="1" xr3:uid="{AB280D74-DD02-42C1-99F8-CB39DA247366}" name="TYPE OF TRAINING OR CERTIFICATION" dataDxfId="44"/>
    <tableColumn id="2" xr3:uid="{FE6AEA12-DBC8-4081-A15D-C84EEC5A6B7D}" name="QUANTITY / STAFF" dataDxfId="43"/>
    <tableColumn id="3" xr3:uid="{E4EA3502-B2FE-4772-BEB3-22D94B26AD44}" name="COST EACH / ENROLLMENT" dataDxfId="42"/>
    <tableColumn id="4" xr3:uid="{3C818594-14C3-4CA6-A13F-3434E5ED5890}" name="TOTAL COST" dataDxfId="41"/>
    <tableColumn id="5" xr3:uid="{3BEE0BF8-DF77-4A73-92C7-3172929F58D8}" name="REQUESTED FROM CTAC" dataDxfId="40"/>
    <tableColumn id="6" xr3:uid="{A5282BC1-0BA6-489F-9948-653A3528F746}" name="OTHER SOURCES" dataDxfId="39">
      <calculatedColumnFormula>[1]!Table3[[#This Row],[TOTAL COST]]-E3</calculatedColumnFormula>
    </tableColumn>
  </tableColumns>
  <tableStyleInfo name="TableStyleDark11 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47F4221-AF9C-422D-9C0C-FC65A4C8B948}" name="Table1679" displayName="Table1679" ref="A2:F19" totalsRowShown="0" headerRowDxfId="38" headerRowBorderDxfId="37">
  <tableColumns count="6">
    <tableColumn id="1" xr3:uid="{D37189AB-2E13-4B3A-9E18-242F36B3E799}" name="ITEM" dataDxfId="36"/>
    <tableColumn id="2" xr3:uid="{829E6150-A82A-48CD-A2E2-948EEF00BDEB}" name="QUANTITY" dataDxfId="35"/>
    <tableColumn id="3" xr3:uid="{16D7127A-1AE7-4D29-B2F1-24ADE861C2E2}" name="COST PER UNIT" dataDxfId="34"/>
    <tableColumn id="4" xr3:uid="{2FD49EB9-A48D-4119-805F-1A94A078752E}" name="TOTAL COST" dataDxfId="33"/>
    <tableColumn id="5" xr3:uid="{5EBB1F3E-7A6C-452A-8E67-CBD7547F6A7A}" name="REQUESTED FROM CTAC" dataDxfId="32"/>
    <tableColumn id="6" xr3:uid="{CC882660-E39F-43F9-8068-03D73A408DEA}" name="OTHER SOURCES" dataDxfId="31">
      <calculatedColumnFormula>[1]!Table3[[#This Row],[TOTAL COST]]-E3</calculatedColumnFormula>
    </tableColumn>
  </tableColumns>
  <tableStyleInfo name="TableStyleDark11 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table" Target="../tables/table9.xml"/><Relationship Id="rId5" Type="http://schemas.openxmlformats.org/officeDocument/2006/relationships/image" Target="../media/image9.emf"/><Relationship Id="rId4" Type="http://schemas.openxmlformats.org/officeDocument/2006/relationships/package" Target="../embeddings/Microsoft_Word_Document8.docx"/></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table" Target="../tables/table10.xml"/><Relationship Id="rId5" Type="http://schemas.openxmlformats.org/officeDocument/2006/relationships/image" Target="../media/image10.emf"/><Relationship Id="rId4" Type="http://schemas.openxmlformats.org/officeDocument/2006/relationships/package" Target="../embeddings/Microsoft_Word_Document9.docx"/></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table" Target="../tables/table11.xml"/><Relationship Id="rId5" Type="http://schemas.openxmlformats.org/officeDocument/2006/relationships/image" Target="../media/image11.emf"/><Relationship Id="rId4" Type="http://schemas.openxmlformats.org/officeDocument/2006/relationships/package" Target="../embeddings/Microsoft_Word_Document10.docx"/></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table" Target="../tables/table12.xml"/><Relationship Id="rId5" Type="http://schemas.openxmlformats.org/officeDocument/2006/relationships/image" Target="../media/image12.emf"/><Relationship Id="rId4" Type="http://schemas.openxmlformats.org/officeDocument/2006/relationships/package" Target="../embeddings/Microsoft_Word_Document11.docx"/></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table" Target="../tables/table13.xml"/><Relationship Id="rId5" Type="http://schemas.openxmlformats.org/officeDocument/2006/relationships/image" Target="../media/image13.emf"/><Relationship Id="rId4" Type="http://schemas.openxmlformats.org/officeDocument/2006/relationships/package" Target="../embeddings/Microsoft_Word_Document12.docx"/></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2.xml"/><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table" Target="../tables/table4.xml"/><Relationship Id="rId5" Type="http://schemas.openxmlformats.org/officeDocument/2006/relationships/image" Target="../media/image4.emf"/><Relationship Id="rId4" Type="http://schemas.openxmlformats.org/officeDocument/2006/relationships/package" Target="../embeddings/Microsoft_Word_Document3.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image" Target="../media/image5.emf"/><Relationship Id="rId4" Type="http://schemas.openxmlformats.org/officeDocument/2006/relationships/package" Target="../embeddings/Microsoft_Word_Document4.doc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table" Target="../tables/table6.xml"/><Relationship Id="rId5" Type="http://schemas.openxmlformats.org/officeDocument/2006/relationships/image" Target="../media/image6.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table" Target="../tables/table7.xml"/><Relationship Id="rId5" Type="http://schemas.openxmlformats.org/officeDocument/2006/relationships/image" Target="../media/image7.emf"/><Relationship Id="rId4" Type="http://schemas.openxmlformats.org/officeDocument/2006/relationships/package" Target="../embeddings/Microsoft_Word_Document6.docx"/></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table" Target="../tables/table8.xml"/><Relationship Id="rId5" Type="http://schemas.openxmlformats.org/officeDocument/2006/relationships/image" Target="../media/image8.emf"/><Relationship Id="rId4" Type="http://schemas.openxmlformats.org/officeDocument/2006/relationships/package" Target="../embeddings/Microsoft_Word_Document7.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1D0A-EDF2-4703-8D5D-7457D5E0809A}">
  <sheetPr>
    <pageSetUpPr fitToPage="1"/>
  </sheetPr>
  <dimension ref="A1:E37"/>
  <sheetViews>
    <sheetView topLeftCell="A36" workbookViewId="0">
      <selection activeCell="E9" sqref="E9"/>
    </sheetView>
  </sheetViews>
  <sheetFormatPr defaultColWidth="12.453125" defaultRowHeight="15.5" x14ac:dyDescent="0.35"/>
  <cols>
    <col min="1" max="1" width="45" style="2" customWidth="1"/>
    <col min="2" max="2" width="21" style="2" customWidth="1"/>
    <col min="3" max="3" width="21.81640625" style="2" customWidth="1"/>
    <col min="4" max="4" width="21" style="2" customWidth="1"/>
    <col min="5" max="16384" width="12.453125" style="2"/>
  </cols>
  <sheetData>
    <row r="1" spans="1:5" x14ac:dyDescent="0.35">
      <c r="A1" s="103" t="s">
        <v>103</v>
      </c>
      <c r="B1" s="103"/>
      <c r="C1" s="103"/>
      <c r="D1" s="103"/>
    </row>
    <row r="2" spans="1:5" x14ac:dyDescent="0.35">
      <c r="A2" s="103"/>
      <c r="B2" s="103"/>
      <c r="C2" s="103"/>
      <c r="D2" s="103"/>
    </row>
    <row r="3" spans="1:5" x14ac:dyDescent="0.35">
      <c r="A3" s="103"/>
      <c r="B3" s="103"/>
      <c r="C3" s="103"/>
      <c r="D3" s="103"/>
    </row>
    <row r="4" spans="1:5" x14ac:dyDescent="0.35">
      <c r="A4" s="103"/>
      <c r="B4" s="103"/>
      <c r="C4" s="103"/>
      <c r="D4" s="103"/>
    </row>
    <row r="5" spans="1:5" x14ac:dyDescent="0.35">
      <c r="A5" s="103"/>
      <c r="B5" s="103"/>
      <c r="C5" s="103"/>
      <c r="D5" s="103"/>
    </row>
    <row r="6" spans="1:5" x14ac:dyDescent="0.35">
      <c r="A6" s="103"/>
      <c r="B6" s="103"/>
      <c r="C6" s="103"/>
      <c r="D6" s="103"/>
    </row>
    <row r="8" spans="1:5" x14ac:dyDescent="0.35">
      <c r="A8" s="104" t="s">
        <v>0</v>
      </c>
      <c r="B8" s="104"/>
      <c r="C8" s="104"/>
      <c r="D8" s="104"/>
    </row>
    <row r="9" spans="1:5" x14ac:dyDescent="0.35">
      <c r="A9" s="104" t="s">
        <v>51</v>
      </c>
      <c r="B9" s="104"/>
      <c r="C9" s="104"/>
      <c r="D9" s="104"/>
      <c r="E9" s="3"/>
    </row>
    <row r="11" spans="1:5" ht="16" thickBot="1" x14ac:dyDescent="0.4">
      <c r="A11" s="4" t="s">
        <v>86</v>
      </c>
      <c r="B11" s="100"/>
      <c r="C11" s="101"/>
      <c r="D11" s="101"/>
    </row>
    <row r="12" spans="1:5" x14ac:dyDescent="0.35">
      <c r="B12" s="102"/>
      <c r="C12" s="102"/>
      <c r="D12" s="102"/>
    </row>
    <row r="13" spans="1:5" ht="16" thickBot="1" x14ac:dyDescent="0.4">
      <c r="A13" s="4" t="s">
        <v>1</v>
      </c>
      <c r="B13" s="100"/>
      <c r="C13" s="101"/>
      <c r="D13" s="101"/>
    </row>
    <row r="16" spans="1:5" x14ac:dyDescent="0.35">
      <c r="A16" s="5"/>
      <c r="B16" s="6" t="s">
        <v>2</v>
      </c>
      <c r="C16" s="6" t="s">
        <v>3</v>
      </c>
      <c r="D16" s="6" t="s">
        <v>4</v>
      </c>
    </row>
    <row r="17" spans="1:4" x14ac:dyDescent="0.35">
      <c r="A17" s="105" t="s">
        <v>5</v>
      </c>
      <c r="B17" s="106"/>
      <c r="C17" s="106"/>
      <c r="D17" s="107"/>
    </row>
    <row r="18" spans="1:4" x14ac:dyDescent="0.35">
      <c r="A18" s="7" t="s">
        <v>6</v>
      </c>
      <c r="B18" s="8">
        <f>SUM(Personnel!D13)</f>
        <v>0</v>
      </c>
      <c r="C18" s="38">
        <f>SUM(Personnel!E13)</f>
        <v>0</v>
      </c>
      <c r="D18" s="8">
        <f>+B18-C18</f>
        <v>0</v>
      </c>
    </row>
    <row r="19" spans="1:4" x14ac:dyDescent="0.35">
      <c r="A19" s="7" t="s">
        <v>7</v>
      </c>
      <c r="B19" s="8">
        <f>SUM(Fringe!$I$13)</f>
        <v>0</v>
      </c>
      <c r="C19" s="38">
        <f>+Fringe!J13</f>
        <v>0</v>
      </c>
      <c r="D19" s="8">
        <f>+B19-C19</f>
        <v>0</v>
      </c>
    </row>
    <row r="20" spans="1:4" x14ac:dyDescent="0.35">
      <c r="A20" s="10" t="s">
        <v>8</v>
      </c>
      <c r="B20" s="11">
        <f>SUM(B18:B19)</f>
        <v>0</v>
      </c>
      <c r="C20" s="51">
        <f t="shared" ref="C20:D20" si="0">SUM(C18:C19)</f>
        <v>0</v>
      </c>
      <c r="D20" s="11">
        <f t="shared" si="0"/>
        <v>0</v>
      </c>
    </row>
    <row r="22" spans="1:4" x14ac:dyDescent="0.35">
      <c r="A22" s="3" t="s">
        <v>9</v>
      </c>
    </row>
    <row r="23" spans="1:4" x14ac:dyDescent="0.35">
      <c r="A23" s="12" t="s">
        <v>52</v>
      </c>
      <c r="B23" s="8">
        <f>[1]TRAVEL!F19+SUM(Transportation!D19)</f>
        <v>0</v>
      </c>
      <c r="C23" s="38">
        <f>[1]TRAVEL!G19+SUM(Transportation!E19)</f>
        <v>0</v>
      </c>
      <c r="D23" s="8">
        <f>[1]TRAVEL!H19+SUM(Transportation!F19)</f>
        <v>0</v>
      </c>
    </row>
    <row r="24" spans="1:4" x14ac:dyDescent="0.35">
      <c r="A24" s="12" t="s">
        <v>10</v>
      </c>
      <c r="B24" s="8">
        <f>SUM('Office Supplies'!D19)</f>
        <v>0</v>
      </c>
      <c r="C24" s="38">
        <f>SUM('Office Supplies'!E19)</f>
        <v>0</v>
      </c>
      <c r="D24" s="8">
        <f>SUM('Office Supplies'!F19)</f>
        <v>0</v>
      </c>
    </row>
    <row r="25" spans="1:4" x14ac:dyDescent="0.35">
      <c r="A25" s="12" t="s">
        <v>11</v>
      </c>
      <c r="B25" s="8">
        <f>SUM('Program Supplies'!C19)</f>
        <v>0</v>
      </c>
      <c r="C25" s="38">
        <f>SUM('Program Supplies'!D19)</f>
        <v>0</v>
      </c>
      <c r="D25" s="8">
        <f>SUM('Program Supplies'!E19)</f>
        <v>0</v>
      </c>
    </row>
    <row r="26" spans="1:4" x14ac:dyDescent="0.35">
      <c r="A26" s="12" t="s">
        <v>55</v>
      </c>
      <c r="B26" s="8">
        <f>SUM('Contractual Services'!D19)</f>
        <v>0</v>
      </c>
      <c r="C26" s="38">
        <f>SUM('Contractual Services'!E19)</f>
        <v>0</v>
      </c>
      <c r="D26" s="8">
        <f>SUM('Contractual Services'!F19)</f>
        <v>0</v>
      </c>
    </row>
    <row r="27" spans="1:4" x14ac:dyDescent="0.35">
      <c r="A27" s="12" t="s">
        <v>53</v>
      </c>
      <c r="B27" s="8">
        <f>SUM('Certifications and Training'!D10)</f>
        <v>0</v>
      </c>
      <c r="C27" s="38">
        <f>SUM('Certifications and Training'!E10)</f>
        <v>0</v>
      </c>
      <c r="D27" s="8">
        <f>SUM('Certifications and Training'!F10)</f>
        <v>0</v>
      </c>
    </row>
    <row r="28" spans="1:4" x14ac:dyDescent="0.35">
      <c r="A28" s="12" t="s">
        <v>12</v>
      </c>
      <c r="B28" s="8">
        <f>SUM(Printing!D19)</f>
        <v>0</v>
      </c>
      <c r="C28" s="38">
        <f>SUM(Printing!E19)</f>
        <v>0</v>
      </c>
      <c r="D28" s="8">
        <f>SUM(Printing!F19)</f>
        <v>0</v>
      </c>
    </row>
    <row r="29" spans="1:4" x14ac:dyDescent="0.35">
      <c r="A29" s="12" t="s">
        <v>13</v>
      </c>
      <c r="B29" s="8">
        <f>SUM(Printing!D19)</f>
        <v>0</v>
      </c>
      <c r="C29" s="38">
        <f>SUM(Printing!E19)</f>
        <v>0</v>
      </c>
      <c r="D29" s="8">
        <f>SUM(Printing!F19)</f>
        <v>0</v>
      </c>
    </row>
    <row r="30" spans="1:4" x14ac:dyDescent="0.35">
      <c r="A30" s="12" t="s">
        <v>14</v>
      </c>
      <c r="B30" s="8">
        <f>SUM(Insurance!D10)</f>
        <v>0</v>
      </c>
      <c r="C30" s="38">
        <f>SUM(Insurance!E10)</f>
        <v>0</v>
      </c>
      <c r="D30" s="8">
        <f>SUM(Insurance!F10)</f>
        <v>0</v>
      </c>
    </row>
    <row r="31" spans="1:4" x14ac:dyDescent="0.35">
      <c r="A31" s="12" t="s">
        <v>15</v>
      </c>
      <c r="B31" s="8">
        <f>SUM('Equipment &amp; Maintenance'!D19)</f>
        <v>0</v>
      </c>
      <c r="C31" s="38">
        <f>SUM('Equipment &amp; Maintenance'!E19)</f>
        <v>0</v>
      </c>
      <c r="D31" s="8">
        <f>SUM('Equipment &amp; Maintenance'!F19)</f>
        <v>0</v>
      </c>
    </row>
    <row r="32" spans="1:4" x14ac:dyDescent="0.35">
      <c r="A32" s="12" t="s">
        <v>16</v>
      </c>
      <c r="B32" s="8">
        <f>SUM('Other Operating Expenses'!D19)</f>
        <v>0</v>
      </c>
      <c r="C32" s="38">
        <f>SUM('Other Operating Expenses'!E19)</f>
        <v>0</v>
      </c>
      <c r="D32" s="8">
        <f>SUM('Other Operating Expenses'!F19)</f>
        <v>0</v>
      </c>
    </row>
    <row r="33" spans="1:4" x14ac:dyDescent="0.35">
      <c r="A33" s="10" t="s">
        <v>17</v>
      </c>
      <c r="B33" s="11">
        <f>SUM(B23:B32)</f>
        <v>0</v>
      </c>
      <c r="C33" s="51">
        <f>SUM(C23:C32)</f>
        <v>0</v>
      </c>
      <c r="D33" s="11">
        <f>SUM(D23:D32)</f>
        <v>0</v>
      </c>
    </row>
    <row r="35" spans="1:4" x14ac:dyDescent="0.35">
      <c r="A35" s="13" t="s">
        <v>18</v>
      </c>
      <c r="B35" s="14">
        <f>B20+B33</f>
        <v>0</v>
      </c>
      <c r="C35" s="14">
        <f>C20+C33</f>
        <v>0</v>
      </c>
      <c r="D35" s="14">
        <f>D20+D33</f>
        <v>0</v>
      </c>
    </row>
    <row r="36" spans="1:4" x14ac:dyDescent="0.35">
      <c r="A36" s="59" t="s">
        <v>58</v>
      </c>
      <c r="B36" s="15"/>
      <c r="C36" s="9">
        <f>(C20+C33)*0.1</f>
        <v>0</v>
      </c>
      <c r="D36" s="15"/>
    </row>
    <row r="37" spans="1:4" x14ac:dyDescent="0.35">
      <c r="A37" s="3" t="s">
        <v>19</v>
      </c>
      <c r="B37" s="14">
        <f>SUM(B35:B36)</f>
        <v>0</v>
      </c>
      <c r="C37" s="14">
        <f t="shared" ref="C37:D37" si="1">SUM(C35:C36)</f>
        <v>0</v>
      </c>
      <c r="D37" s="14">
        <f t="shared" si="1"/>
        <v>0</v>
      </c>
    </row>
  </sheetData>
  <mergeCells count="4">
    <mergeCell ref="A1:D6"/>
    <mergeCell ref="A8:D8"/>
    <mergeCell ref="A9:D9"/>
    <mergeCell ref="A17:D17"/>
  </mergeCells>
  <printOptions horizontalCentered="1" verticalCentered="1"/>
  <pageMargins left="0" right="0" top="0" bottom="0" header="0.3" footer="0.3"/>
  <pageSetup scale="89" orientation="landscape" r:id="rId1"/>
  <drawing r:id="rId2"/>
  <legacyDrawing r:id="rId3"/>
  <oleObjects>
    <mc:AlternateContent xmlns:mc="http://schemas.openxmlformats.org/markup-compatibility/2006">
      <mc:Choice Requires="x14">
        <oleObject progId="Word.Document.12" shapeId="2049" r:id="rId4">
          <objectPr defaultSize="0" autoPict="0" r:id="rId5">
            <anchor moveWithCells="1">
              <from>
                <xdr:col>0</xdr:col>
                <xdr:colOff>0</xdr:colOff>
                <xdr:row>39</xdr:row>
                <xdr:rowOff>0</xdr:rowOff>
              </from>
              <to>
                <xdr:col>4</xdr:col>
                <xdr:colOff>12700</xdr:colOff>
                <xdr:row>47</xdr:row>
                <xdr:rowOff>146050</xdr:rowOff>
              </to>
            </anchor>
          </objectPr>
        </oleObject>
      </mc:Choice>
      <mc:Fallback>
        <oleObject progId="Word.Document.12" shapeId="2049"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D8CAD-820D-4D03-BAAF-B09D8677FAF7}">
  <sheetPr>
    <pageSetUpPr fitToPage="1"/>
  </sheetPr>
  <dimension ref="A1:H42"/>
  <sheetViews>
    <sheetView workbookViewId="0">
      <selection activeCell="E10" sqref="E10"/>
    </sheetView>
  </sheetViews>
  <sheetFormatPr defaultColWidth="12.453125" defaultRowHeight="15.5" x14ac:dyDescent="0.35"/>
  <cols>
    <col min="1" max="1" width="52.1796875" style="2" customWidth="1"/>
    <col min="2" max="2" width="17.26953125" style="2" customWidth="1"/>
    <col min="3" max="3" width="15.81640625" style="2" customWidth="1"/>
    <col min="4" max="4" width="18.26953125" style="2" customWidth="1"/>
    <col min="5" max="5" width="17" style="2" customWidth="1"/>
    <col min="6" max="16384" width="12.453125" style="2"/>
  </cols>
  <sheetData>
    <row r="1" spans="1:6" x14ac:dyDescent="0.35">
      <c r="A1" s="3" t="s">
        <v>46</v>
      </c>
    </row>
    <row r="2" spans="1:6" ht="31" x14ac:dyDescent="0.35">
      <c r="A2" s="97" t="s">
        <v>39</v>
      </c>
      <c r="B2" s="97" t="s">
        <v>40</v>
      </c>
      <c r="C2" s="97" t="s">
        <v>43</v>
      </c>
      <c r="D2" s="97" t="s">
        <v>37</v>
      </c>
      <c r="E2" s="36" t="s">
        <v>28</v>
      </c>
      <c r="F2" s="36" t="s">
        <v>29</v>
      </c>
    </row>
    <row r="3" spans="1:6" x14ac:dyDescent="0.35">
      <c r="A3" s="71" t="s">
        <v>71</v>
      </c>
      <c r="B3" s="72">
        <v>500</v>
      </c>
      <c r="C3" s="73">
        <v>0.2</v>
      </c>
      <c r="D3" s="74">
        <f>Table1679[[#This Row],[QUANTITY]]*Table1679[[#This Row],[COST PER UNIT]]</f>
        <v>100</v>
      </c>
      <c r="E3" s="86">
        <v>100</v>
      </c>
      <c r="F3" s="75">
        <f>Table1679[[#This Row],[TOTAL COST]]-Table1679[[#This Row],[REQUESTED FROM CTAC]]</f>
        <v>0</v>
      </c>
    </row>
    <row r="4" spans="1:6" x14ac:dyDescent="0.35">
      <c r="A4" s="16"/>
      <c r="B4" s="52"/>
      <c r="C4" s="17"/>
      <c r="D4" s="47">
        <f>Table1679[[#This Row],[QUANTITY]]*Table1679[[#This Row],[COST PER UNIT]]</f>
        <v>0</v>
      </c>
      <c r="E4" s="87">
        <v>0</v>
      </c>
      <c r="F4" s="48">
        <f>Table1679[[#This Row],[TOTAL COST]]-Table1679[[#This Row],[REQUESTED FROM CTAC]]</f>
        <v>0</v>
      </c>
    </row>
    <row r="5" spans="1:6" x14ac:dyDescent="0.35">
      <c r="A5" s="16"/>
      <c r="B5" s="52"/>
      <c r="C5" s="17"/>
      <c r="D5" s="47">
        <f>Table1679[[#This Row],[QUANTITY]]*Table1679[[#This Row],[COST PER UNIT]]</f>
        <v>0</v>
      </c>
      <c r="E5" s="87">
        <v>0</v>
      </c>
      <c r="F5" s="48">
        <f>Table1679[[#This Row],[TOTAL COST]]-Table1679[[#This Row],[REQUESTED FROM CTAC]]</f>
        <v>0</v>
      </c>
    </row>
    <row r="6" spans="1:6" x14ac:dyDescent="0.35">
      <c r="A6" s="16"/>
      <c r="B6" s="52"/>
      <c r="C6" s="17"/>
      <c r="D6" s="47">
        <f>Table1679[[#This Row],[QUANTITY]]*Table1679[[#This Row],[COST PER UNIT]]</f>
        <v>0</v>
      </c>
      <c r="E6" s="87">
        <v>0</v>
      </c>
      <c r="F6" s="48">
        <f>Table1679[[#This Row],[TOTAL COST]]-Table1679[[#This Row],[REQUESTED FROM CTAC]]</f>
        <v>0</v>
      </c>
    </row>
    <row r="7" spans="1:6" x14ac:dyDescent="0.35">
      <c r="A7" s="16"/>
      <c r="B7" s="52"/>
      <c r="C7" s="17"/>
      <c r="D7" s="47">
        <f>Table1679[[#This Row],[QUANTITY]]*Table1679[[#This Row],[COST PER UNIT]]</f>
        <v>0</v>
      </c>
      <c r="E7" s="87">
        <v>0</v>
      </c>
      <c r="F7" s="48">
        <f>Table1679[[#This Row],[TOTAL COST]]-Table1679[[#This Row],[REQUESTED FROM CTAC]]</f>
        <v>0</v>
      </c>
    </row>
    <row r="8" spans="1:6" x14ac:dyDescent="0.35">
      <c r="A8" s="16"/>
      <c r="B8" s="52"/>
      <c r="C8" s="17"/>
      <c r="D8" s="47">
        <f>Table1679[[#This Row],[QUANTITY]]*Table1679[[#This Row],[COST PER UNIT]]</f>
        <v>0</v>
      </c>
      <c r="E8" s="87">
        <v>0</v>
      </c>
      <c r="F8" s="48">
        <f>Table1679[[#This Row],[TOTAL COST]]-Table1679[[#This Row],[REQUESTED FROM CTAC]]</f>
        <v>0</v>
      </c>
    </row>
    <row r="9" spans="1:6" x14ac:dyDescent="0.35">
      <c r="A9" s="16"/>
      <c r="B9" s="52"/>
      <c r="C9" s="17"/>
      <c r="D9" s="47">
        <f>Table1679[[#This Row],[QUANTITY]]*Table1679[[#This Row],[COST PER UNIT]]</f>
        <v>0</v>
      </c>
      <c r="E9" s="87">
        <v>0</v>
      </c>
      <c r="F9" s="48">
        <f>Table1679[[#This Row],[TOTAL COST]]-Table1679[[#This Row],[REQUESTED FROM CTAC]]</f>
        <v>0</v>
      </c>
    </row>
    <row r="10" spans="1:6" x14ac:dyDescent="0.35">
      <c r="A10" s="16"/>
      <c r="B10" s="52"/>
      <c r="C10" s="17"/>
      <c r="D10" s="47">
        <f>Table1679[[#This Row],[QUANTITY]]*Table1679[[#This Row],[COST PER UNIT]]</f>
        <v>0</v>
      </c>
      <c r="E10" s="87">
        <v>0</v>
      </c>
      <c r="F10" s="48">
        <f>Table1679[[#This Row],[TOTAL COST]]-Table1679[[#This Row],[REQUESTED FROM CTAC]]</f>
        <v>0</v>
      </c>
    </row>
    <row r="11" spans="1:6" x14ac:dyDescent="0.35">
      <c r="A11" s="16"/>
      <c r="B11" s="52"/>
      <c r="C11" s="17"/>
      <c r="D11" s="47">
        <f>Table1679[[#This Row],[QUANTITY]]*Table1679[[#This Row],[COST PER UNIT]]</f>
        <v>0</v>
      </c>
      <c r="E11" s="87">
        <v>0</v>
      </c>
      <c r="F11" s="48">
        <f>Table1679[[#This Row],[TOTAL COST]]-Table1679[[#This Row],[REQUESTED FROM CTAC]]</f>
        <v>0</v>
      </c>
    </row>
    <row r="12" spans="1:6" x14ac:dyDescent="0.35">
      <c r="A12" s="16"/>
      <c r="B12" s="52"/>
      <c r="C12" s="17"/>
      <c r="D12" s="47">
        <f>Table1679[[#This Row],[QUANTITY]]*Table1679[[#This Row],[COST PER UNIT]]</f>
        <v>0</v>
      </c>
      <c r="E12" s="87">
        <v>0</v>
      </c>
      <c r="F12" s="48">
        <f>Table1679[[#This Row],[TOTAL COST]]-Table1679[[#This Row],[REQUESTED FROM CTAC]]</f>
        <v>0</v>
      </c>
    </row>
    <row r="13" spans="1:6" x14ac:dyDescent="0.35">
      <c r="A13" s="16"/>
      <c r="B13" s="52"/>
      <c r="C13" s="17"/>
      <c r="D13" s="47">
        <f>Table1679[[#This Row],[QUANTITY]]*Table1679[[#This Row],[COST PER UNIT]]</f>
        <v>0</v>
      </c>
      <c r="E13" s="87">
        <v>0</v>
      </c>
      <c r="F13" s="48">
        <f>Table1679[[#This Row],[TOTAL COST]]-Table1679[[#This Row],[REQUESTED FROM CTAC]]</f>
        <v>0</v>
      </c>
    </row>
    <row r="14" spans="1:6" x14ac:dyDescent="0.35">
      <c r="A14" s="16"/>
      <c r="B14" s="52"/>
      <c r="C14" s="17"/>
      <c r="D14" s="47">
        <f>Table1679[[#This Row],[QUANTITY]]*Table1679[[#This Row],[COST PER UNIT]]</f>
        <v>0</v>
      </c>
      <c r="E14" s="87">
        <v>0</v>
      </c>
      <c r="F14" s="48">
        <f>Table1679[[#This Row],[TOTAL COST]]-Table1679[[#This Row],[REQUESTED FROM CTAC]]</f>
        <v>0</v>
      </c>
    </row>
    <row r="15" spans="1:6" x14ac:dyDescent="0.35">
      <c r="A15" s="16"/>
      <c r="B15" s="52"/>
      <c r="C15" s="17"/>
      <c r="D15" s="47">
        <f>Table1679[[#This Row],[QUANTITY]]*Table1679[[#This Row],[COST PER UNIT]]</f>
        <v>0</v>
      </c>
      <c r="E15" s="87">
        <v>0</v>
      </c>
      <c r="F15" s="48">
        <f>Table1679[[#This Row],[TOTAL COST]]-Table1679[[#This Row],[REQUESTED FROM CTAC]]</f>
        <v>0</v>
      </c>
    </row>
    <row r="16" spans="1:6" x14ac:dyDescent="0.35">
      <c r="A16" s="16"/>
      <c r="B16" s="52"/>
      <c r="C16" s="17"/>
      <c r="D16" s="47">
        <f>Table1679[[#This Row],[QUANTITY]]*Table1679[[#This Row],[COST PER UNIT]]</f>
        <v>0</v>
      </c>
      <c r="E16" s="87">
        <v>0</v>
      </c>
      <c r="F16" s="48">
        <f>Table1679[[#This Row],[TOTAL COST]]-Table1679[[#This Row],[REQUESTED FROM CTAC]]</f>
        <v>0</v>
      </c>
    </row>
    <row r="17" spans="1:8" x14ac:dyDescent="0.35">
      <c r="A17" s="16"/>
      <c r="B17" s="52"/>
      <c r="C17" s="17"/>
      <c r="D17" s="47">
        <f>Table1679[[#This Row],[QUANTITY]]*Table1679[[#This Row],[COST PER UNIT]]</f>
        <v>0</v>
      </c>
      <c r="E17" s="87">
        <v>0</v>
      </c>
      <c r="F17" s="48">
        <f>Table1679[[#This Row],[TOTAL COST]]-Table1679[[#This Row],[REQUESTED FROM CTAC]]</f>
        <v>0</v>
      </c>
    </row>
    <row r="18" spans="1:8" x14ac:dyDescent="0.35">
      <c r="A18" s="16"/>
      <c r="B18" s="52"/>
      <c r="C18" s="17"/>
      <c r="D18" s="47">
        <f>Table1679[[#This Row],[QUANTITY]]*Table1679[[#This Row],[COST PER UNIT]]</f>
        <v>0</v>
      </c>
      <c r="E18" s="87">
        <v>0</v>
      </c>
      <c r="F18" s="48">
        <f>Table1679[[#This Row],[TOTAL COST]]-Table1679[[#This Row],[REQUESTED FROM CTAC]]</f>
        <v>0</v>
      </c>
    </row>
    <row r="19" spans="1:8" x14ac:dyDescent="0.35">
      <c r="A19" s="5"/>
      <c r="B19" s="49"/>
      <c r="C19" s="50" t="s">
        <v>37</v>
      </c>
      <c r="D19" s="51">
        <f>SUM(D4:D18)</f>
        <v>0</v>
      </c>
      <c r="E19" s="51">
        <f t="shared" ref="E19:F19" si="0">SUM(E4:E18)</f>
        <v>0</v>
      </c>
      <c r="F19" s="51">
        <f t="shared" si="0"/>
        <v>0</v>
      </c>
    </row>
    <row r="20" spans="1:8" x14ac:dyDescent="0.35">
      <c r="B20" s="56"/>
      <c r="C20" s="57"/>
      <c r="D20" s="14"/>
      <c r="E20" s="14"/>
      <c r="F20" s="14"/>
    </row>
    <row r="21" spans="1:8" x14ac:dyDescent="0.35">
      <c r="B21" s="56"/>
      <c r="C21" s="57"/>
      <c r="D21" s="14"/>
      <c r="E21" s="14"/>
      <c r="F21" s="14"/>
    </row>
    <row r="22" spans="1:8" x14ac:dyDescent="0.35">
      <c r="B22" s="56"/>
      <c r="C22" s="57"/>
      <c r="D22" s="14"/>
      <c r="E22" s="14"/>
      <c r="F22" s="14"/>
    </row>
    <row r="23" spans="1:8" x14ac:dyDescent="0.35">
      <c r="B23" s="56"/>
      <c r="C23" s="57"/>
      <c r="D23" s="14"/>
      <c r="E23" s="14"/>
      <c r="F23" s="14"/>
    </row>
    <row r="24" spans="1:8" x14ac:dyDescent="0.35">
      <c r="B24" s="56"/>
      <c r="C24" s="57"/>
      <c r="D24" s="14"/>
      <c r="E24" s="14"/>
      <c r="F24" s="14"/>
    </row>
    <row r="26" spans="1:8" ht="16" thickBot="1" x14ac:dyDescent="0.4">
      <c r="A26" s="3" t="s">
        <v>93</v>
      </c>
    </row>
    <row r="27" spans="1:8" x14ac:dyDescent="0.35">
      <c r="A27" s="141"/>
      <c r="B27" s="142"/>
      <c r="C27" s="142"/>
      <c r="D27" s="142"/>
      <c r="E27" s="142"/>
      <c r="F27" s="143"/>
      <c r="G27" s="93"/>
      <c r="H27" s="93"/>
    </row>
    <row r="28" spans="1:8" x14ac:dyDescent="0.35">
      <c r="A28" s="144"/>
      <c r="B28" s="145"/>
      <c r="C28" s="145"/>
      <c r="D28" s="145"/>
      <c r="E28" s="145"/>
      <c r="F28" s="146"/>
      <c r="G28" s="93"/>
      <c r="H28" s="93"/>
    </row>
    <row r="29" spans="1:8" x14ac:dyDescent="0.35">
      <c r="A29" s="144"/>
      <c r="B29" s="145"/>
      <c r="C29" s="145"/>
      <c r="D29" s="145"/>
      <c r="E29" s="145"/>
      <c r="F29" s="146"/>
      <c r="G29" s="93"/>
      <c r="H29" s="93"/>
    </row>
    <row r="30" spans="1:8" x14ac:dyDescent="0.35">
      <c r="A30" s="144"/>
      <c r="B30" s="145"/>
      <c r="C30" s="145"/>
      <c r="D30" s="145"/>
      <c r="E30" s="145"/>
      <c r="F30" s="146"/>
      <c r="G30" s="93"/>
      <c r="H30" s="93"/>
    </row>
    <row r="31" spans="1:8" x14ac:dyDescent="0.35">
      <c r="A31" s="144"/>
      <c r="B31" s="145"/>
      <c r="C31" s="145"/>
      <c r="D31" s="145"/>
      <c r="E31" s="145"/>
      <c r="F31" s="146"/>
      <c r="G31" s="93"/>
      <c r="H31" s="93"/>
    </row>
    <row r="32" spans="1:8" x14ac:dyDescent="0.35">
      <c r="A32" s="144"/>
      <c r="B32" s="145"/>
      <c r="C32" s="145"/>
      <c r="D32" s="145"/>
      <c r="E32" s="145"/>
      <c r="F32" s="146"/>
      <c r="G32" s="93"/>
      <c r="H32" s="93"/>
    </row>
    <row r="33" spans="1:8" x14ac:dyDescent="0.35">
      <c r="A33" s="144"/>
      <c r="B33" s="145"/>
      <c r="C33" s="145"/>
      <c r="D33" s="145"/>
      <c r="E33" s="145"/>
      <c r="F33" s="146"/>
      <c r="G33" s="93"/>
      <c r="H33" s="93"/>
    </row>
    <row r="34" spans="1:8" x14ac:dyDescent="0.35">
      <c r="A34" s="144"/>
      <c r="B34" s="145"/>
      <c r="C34" s="145"/>
      <c r="D34" s="145"/>
      <c r="E34" s="145"/>
      <c r="F34" s="146"/>
      <c r="G34" s="93"/>
      <c r="H34" s="93"/>
    </row>
    <row r="35" spans="1:8" x14ac:dyDescent="0.35">
      <c r="A35" s="144"/>
      <c r="B35" s="145"/>
      <c r="C35" s="145"/>
      <c r="D35" s="145"/>
      <c r="E35" s="145"/>
      <c r="F35" s="146"/>
      <c r="G35" s="93"/>
      <c r="H35" s="93"/>
    </row>
    <row r="36" spans="1:8" x14ac:dyDescent="0.35">
      <c r="A36" s="144"/>
      <c r="B36" s="145"/>
      <c r="C36" s="145"/>
      <c r="D36" s="145"/>
      <c r="E36" s="145"/>
      <c r="F36" s="146"/>
      <c r="G36" s="93"/>
      <c r="H36" s="93"/>
    </row>
    <row r="37" spans="1:8" x14ac:dyDescent="0.35">
      <c r="A37" s="144"/>
      <c r="B37" s="145"/>
      <c r="C37" s="145"/>
      <c r="D37" s="145"/>
      <c r="E37" s="145"/>
      <c r="F37" s="146"/>
    </row>
    <row r="38" spans="1:8" x14ac:dyDescent="0.35">
      <c r="A38" s="144"/>
      <c r="B38" s="145"/>
      <c r="C38" s="145"/>
      <c r="D38" s="145"/>
      <c r="E38" s="145"/>
      <c r="F38" s="146"/>
    </row>
    <row r="39" spans="1:8" x14ac:dyDescent="0.35">
      <c r="A39" s="144"/>
      <c r="B39" s="145"/>
      <c r="C39" s="145"/>
      <c r="D39" s="145"/>
      <c r="E39" s="145"/>
      <c r="F39" s="146"/>
    </row>
    <row r="40" spans="1:8" x14ac:dyDescent="0.35">
      <c r="A40" s="144"/>
      <c r="B40" s="145"/>
      <c r="C40" s="145"/>
      <c r="D40" s="145"/>
      <c r="E40" s="145"/>
      <c r="F40" s="146"/>
    </row>
    <row r="41" spans="1:8" x14ac:dyDescent="0.35">
      <c r="A41" s="144"/>
      <c r="B41" s="145"/>
      <c r="C41" s="145"/>
      <c r="D41" s="145"/>
      <c r="E41" s="145"/>
      <c r="F41" s="146"/>
    </row>
    <row r="42" spans="1:8" ht="16" thickBot="1" x14ac:dyDescent="0.4">
      <c r="A42" s="147"/>
      <c r="B42" s="148"/>
      <c r="C42" s="148"/>
      <c r="D42" s="148"/>
      <c r="E42" s="148"/>
      <c r="F42" s="149"/>
    </row>
  </sheetData>
  <sheetProtection algorithmName="SHA-512" hashValue="xT8NFs91P1c1/5G9nRvnN/4OAptvftSsvYsLRAORAw+IE7Zwy+QrPrD9nrDA/3Bj9pqaG3w68X9Bx0YP2iTe6w==" saltValue="xMbmq4IFXdIIu5eWIqklTw==" spinCount="100000" sheet="1" objects="1" scenarios="1"/>
  <mergeCells count="1">
    <mergeCell ref="A27:F42"/>
  </mergeCells>
  <printOptions horizontalCentered="1" verticalCentered="1"/>
  <pageMargins left="0" right="0" top="0" bottom="0" header="0.3" footer="0.3"/>
  <pageSetup scale="87" orientation="landscape" r:id="rId1"/>
  <drawing r:id="rId2"/>
  <legacyDrawing r:id="rId3"/>
  <oleObjects>
    <mc:AlternateContent xmlns:mc="http://schemas.openxmlformats.org/markup-compatibility/2006">
      <mc:Choice Requires="x14">
        <oleObject progId="Word.Document.12" shapeId="11265" r:id="rId4">
          <objectPr defaultSize="0" autoPict="0" r:id="rId5">
            <anchor moveWithCells="1">
              <from>
                <xdr:col>0</xdr:col>
                <xdr:colOff>0</xdr:colOff>
                <xdr:row>20</xdr:row>
                <xdr:rowOff>0</xdr:rowOff>
              </from>
              <to>
                <xdr:col>5</xdr:col>
                <xdr:colOff>793750</xdr:colOff>
                <xdr:row>22</xdr:row>
                <xdr:rowOff>190500</xdr:rowOff>
              </to>
            </anchor>
          </objectPr>
        </oleObject>
      </mc:Choice>
      <mc:Fallback>
        <oleObject progId="Word.Document.12" shapeId="11265" r:id="rId4"/>
      </mc:Fallback>
    </mc:AlternateContent>
  </oleObjects>
  <tableParts count="1">
    <tablePart r:id="rId6"/>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F6E91-A3E6-4F4E-B323-ECBDE5D9FE6C}">
  <sheetPr>
    <pageSetUpPr fitToPage="1"/>
  </sheetPr>
  <dimension ref="A1:H43"/>
  <sheetViews>
    <sheetView workbookViewId="0">
      <selection activeCell="E14" sqref="E14"/>
    </sheetView>
  </sheetViews>
  <sheetFormatPr defaultColWidth="12.453125" defaultRowHeight="15.5" x14ac:dyDescent="0.35"/>
  <cols>
    <col min="1" max="1" width="52.1796875" style="2" customWidth="1"/>
    <col min="2" max="2" width="17.26953125" style="2" customWidth="1"/>
    <col min="3" max="3" width="15.81640625" style="2" customWidth="1"/>
    <col min="4" max="4" width="18.26953125" style="2" customWidth="1"/>
    <col min="5" max="5" width="17" style="2" customWidth="1"/>
    <col min="6" max="16384" width="12.453125" style="2"/>
  </cols>
  <sheetData>
    <row r="1" spans="1:6" x14ac:dyDescent="0.35">
      <c r="A1" s="3" t="s">
        <v>70</v>
      </c>
    </row>
    <row r="2" spans="1:6" ht="31" x14ac:dyDescent="0.35">
      <c r="A2" s="97" t="s">
        <v>39</v>
      </c>
      <c r="B2" s="98" t="s">
        <v>85</v>
      </c>
      <c r="C2" s="97" t="s">
        <v>43</v>
      </c>
      <c r="D2" s="97" t="s">
        <v>37</v>
      </c>
      <c r="E2" s="36" t="s">
        <v>28</v>
      </c>
      <c r="F2" s="36" t="s">
        <v>29</v>
      </c>
    </row>
    <row r="3" spans="1:6" x14ac:dyDescent="0.35">
      <c r="A3" s="71" t="s">
        <v>84</v>
      </c>
      <c r="B3" s="72">
        <v>12</v>
      </c>
      <c r="C3" s="73">
        <v>102</v>
      </c>
      <c r="D3" s="74">
        <f>Table119[[#This Row],[NUMBER OF MONTHS]]*Table119[[#This Row],[COST PER UNIT]]</f>
        <v>1224</v>
      </c>
      <c r="E3" s="73">
        <v>150</v>
      </c>
      <c r="F3" s="75">
        <f>Table119[[#This Row],[TOTAL COST]]-Table119[[#This Row],[REQUESTED FROM CTAC]]</f>
        <v>1074</v>
      </c>
    </row>
    <row r="4" spans="1:6" x14ac:dyDescent="0.35">
      <c r="A4" s="16"/>
      <c r="B4" s="72"/>
      <c r="C4" s="73"/>
      <c r="D4" s="47">
        <f>Table119[[#This Row],[NUMBER OF MONTHS]]*Table119[[#This Row],[COST PER UNIT]]</f>
        <v>0</v>
      </c>
      <c r="E4" s="17">
        <v>0</v>
      </c>
      <c r="F4" s="48">
        <f>Table119[[#This Row],[TOTAL COST]]-Table119[[#This Row],[REQUESTED FROM CTAC]]</f>
        <v>0</v>
      </c>
    </row>
    <row r="5" spans="1:6" x14ac:dyDescent="0.35">
      <c r="A5" s="16"/>
      <c r="B5" s="72"/>
      <c r="C5" s="73"/>
      <c r="D5" s="47">
        <f>Table119[[#This Row],[NUMBER OF MONTHS]]*Table119[[#This Row],[COST PER UNIT]]</f>
        <v>0</v>
      </c>
      <c r="E5" s="17">
        <v>0</v>
      </c>
      <c r="F5" s="48">
        <f>Table119[[#This Row],[TOTAL COST]]-Table119[[#This Row],[REQUESTED FROM CTAC]]</f>
        <v>0</v>
      </c>
    </row>
    <row r="6" spans="1:6" x14ac:dyDescent="0.35">
      <c r="A6" s="16"/>
      <c r="B6" s="72"/>
      <c r="C6" s="73"/>
      <c r="D6" s="47">
        <f>Table119[[#This Row],[NUMBER OF MONTHS]]*Table119[[#This Row],[COST PER UNIT]]</f>
        <v>0</v>
      </c>
      <c r="E6" s="17">
        <v>0</v>
      </c>
      <c r="F6" s="48">
        <f>Table119[[#This Row],[TOTAL COST]]-Table119[[#This Row],[REQUESTED FROM CTAC]]</f>
        <v>0</v>
      </c>
    </row>
    <row r="7" spans="1:6" x14ac:dyDescent="0.35">
      <c r="A7" s="16"/>
      <c r="B7" s="72"/>
      <c r="C7" s="73"/>
      <c r="D7" s="47">
        <f>Table119[[#This Row],[NUMBER OF MONTHS]]*Table119[[#This Row],[COST PER UNIT]]</f>
        <v>0</v>
      </c>
      <c r="E7" s="17">
        <v>0</v>
      </c>
      <c r="F7" s="48">
        <f>Table119[[#This Row],[TOTAL COST]]-Table119[[#This Row],[REQUESTED FROM CTAC]]</f>
        <v>0</v>
      </c>
    </row>
    <row r="8" spans="1:6" x14ac:dyDescent="0.35">
      <c r="A8" s="16"/>
      <c r="B8" s="72"/>
      <c r="C8" s="73"/>
      <c r="D8" s="47">
        <f>Table119[[#This Row],[NUMBER OF MONTHS]]*Table119[[#This Row],[COST PER UNIT]]</f>
        <v>0</v>
      </c>
      <c r="E8" s="17">
        <v>0</v>
      </c>
      <c r="F8" s="48">
        <f>Table119[[#This Row],[TOTAL COST]]-Table119[[#This Row],[REQUESTED FROM CTAC]]</f>
        <v>0</v>
      </c>
    </row>
    <row r="9" spans="1:6" x14ac:dyDescent="0.35">
      <c r="A9" s="16"/>
      <c r="B9" s="72"/>
      <c r="C9" s="73"/>
      <c r="D9" s="47">
        <f>Table119[[#This Row],[NUMBER OF MONTHS]]*Table119[[#This Row],[COST PER UNIT]]</f>
        <v>0</v>
      </c>
      <c r="E9" s="17">
        <v>0</v>
      </c>
      <c r="F9" s="48">
        <f>Table119[[#This Row],[TOTAL COST]]-Table119[[#This Row],[REQUESTED FROM CTAC]]</f>
        <v>0</v>
      </c>
    </row>
    <row r="10" spans="1:6" x14ac:dyDescent="0.35">
      <c r="A10" s="16"/>
      <c r="B10" s="72"/>
      <c r="C10" s="73"/>
      <c r="D10" s="47">
        <f>Table119[[#This Row],[NUMBER OF MONTHS]]*Table119[[#This Row],[COST PER UNIT]]</f>
        <v>0</v>
      </c>
      <c r="E10" s="17">
        <v>0</v>
      </c>
      <c r="F10" s="48">
        <f>Table119[[#This Row],[TOTAL COST]]-Table119[[#This Row],[REQUESTED FROM CTAC]]</f>
        <v>0</v>
      </c>
    </row>
    <row r="11" spans="1:6" x14ac:dyDescent="0.35">
      <c r="A11" s="16"/>
      <c r="B11" s="72"/>
      <c r="C11" s="73"/>
      <c r="D11" s="47">
        <f>Table119[[#This Row],[NUMBER OF MONTHS]]*Table119[[#This Row],[COST PER UNIT]]</f>
        <v>0</v>
      </c>
      <c r="E11" s="17">
        <v>0</v>
      </c>
      <c r="F11" s="48">
        <f>Table119[[#This Row],[TOTAL COST]]-Table119[[#This Row],[REQUESTED FROM CTAC]]</f>
        <v>0</v>
      </c>
    </row>
    <row r="12" spans="1:6" x14ac:dyDescent="0.35">
      <c r="A12" s="16"/>
      <c r="B12" s="72"/>
      <c r="C12" s="73"/>
      <c r="D12" s="47">
        <f>Table119[[#This Row],[NUMBER OF MONTHS]]*Table119[[#This Row],[COST PER UNIT]]</f>
        <v>0</v>
      </c>
      <c r="E12" s="17">
        <v>0</v>
      </c>
      <c r="F12" s="48">
        <f>Table119[[#This Row],[TOTAL COST]]-Table119[[#This Row],[REQUESTED FROM CTAC]]</f>
        <v>0</v>
      </c>
    </row>
    <row r="13" spans="1:6" x14ac:dyDescent="0.35">
      <c r="A13" s="16"/>
      <c r="B13" s="72"/>
      <c r="C13" s="73"/>
      <c r="D13" s="47">
        <f>Table119[[#This Row],[NUMBER OF MONTHS]]*Table119[[#This Row],[COST PER UNIT]]</f>
        <v>0</v>
      </c>
      <c r="E13" s="17">
        <v>0</v>
      </c>
      <c r="F13" s="48">
        <f>Table119[[#This Row],[TOTAL COST]]-Table119[[#This Row],[REQUESTED FROM CTAC]]</f>
        <v>0</v>
      </c>
    </row>
    <row r="14" spans="1:6" x14ac:dyDescent="0.35">
      <c r="A14" s="16"/>
      <c r="B14" s="72"/>
      <c r="C14" s="73"/>
      <c r="D14" s="47">
        <f>Table119[[#This Row],[NUMBER OF MONTHS]]*Table119[[#This Row],[COST PER UNIT]]</f>
        <v>0</v>
      </c>
      <c r="E14" s="17">
        <v>0</v>
      </c>
      <c r="F14" s="48">
        <f>Table119[[#This Row],[TOTAL COST]]-Table119[[#This Row],[REQUESTED FROM CTAC]]</f>
        <v>0</v>
      </c>
    </row>
    <row r="15" spans="1:6" x14ac:dyDescent="0.35">
      <c r="A15" s="16"/>
      <c r="B15" s="72"/>
      <c r="C15" s="73"/>
      <c r="D15" s="47">
        <f>Table119[[#This Row],[NUMBER OF MONTHS]]*Table119[[#This Row],[COST PER UNIT]]</f>
        <v>0</v>
      </c>
      <c r="E15" s="17">
        <v>0</v>
      </c>
      <c r="F15" s="48">
        <f>Table119[[#This Row],[TOTAL COST]]-Table119[[#This Row],[REQUESTED FROM CTAC]]</f>
        <v>0</v>
      </c>
    </row>
    <row r="16" spans="1:6" x14ac:dyDescent="0.35">
      <c r="A16" s="16"/>
      <c r="B16" s="72"/>
      <c r="C16" s="73"/>
      <c r="D16" s="47">
        <f>Table119[[#This Row],[NUMBER OF MONTHS]]*Table119[[#This Row],[COST PER UNIT]]</f>
        <v>0</v>
      </c>
      <c r="E16" s="17">
        <v>0</v>
      </c>
      <c r="F16" s="48">
        <f>Table119[[#This Row],[TOTAL COST]]-Table119[[#This Row],[REQUESTED FROM CTAC]]</f>
        <v>0</v>
      </c>
    </row>
    <row r="17" spans="1:8" x14ac:dyDescent="0.35">
      <c r="A17" s="16"/>
      <c r="B17" s="72"/>
      <c r="C17" s="73"/>
      <c r="D17" s="47">
        <f>Table119[[#This Row],[NUMBER OF MONTHS]]*Table119[[#This Row],[COST PER UNIT]]</f>
        <v>0</v>
      </c>
      <c r="E17" s="17">
        <v>0</v>
      </c>
      <c r="F17" s="48">
        <f>Table119[[#This Row],[TOTAL COST]]-Table119[[#This Row],[REQUESTED FROM CTAC]]</f>
        <v>0</v>
      </c>
    </row>
    <row r="18" spans="1:8" x14ac:dyDescent="0.35">
      <c r="A18" s="16"/>
      <c r="B18" s="72"/>
      <c r="C18" s="73"/>
      <c r="D18" s="47">
        <f>Table119[[#This Row],[NUMBER OF MONTHS]]*Table119[[#This Row],[COST PER UNIT]]</f>
        <v>0</v>
      </c>
      <c r="E18" s="17">
        <v>0</v>
      </c>
      <c r="F18" s="48">
        <f>Table119[[#This Row],[TOTAL COST]]-Table119[[#This Row],[REQUESTED FROM CTAC]]</f>
        <v>0</v>
      </c>
    </row>
    <row r="19" spans="1:8" x14ac:dyDescent="0.35">
      <c r="A19" s="5"/>
      <c r="B19" s="49"/>
      <c r="C19" s="50" t="s">
        <v>37</v>
      </c>
      <c r="D19" s="51">
        <f>SUM(D4:D18)</f>
        <v>0</v>
      </c>
      <c r="E19" s="51">
        <f t="shared" ref="E19:F19" si="0">SUM(E4:E18)</f>
        <v>0</v>
      </c>
      <c r="F19" s="51">
        <f t="shared" si="0"/>
        <v>0</v>
      </c>
    </row>
    <row r="21" spans="1:8" x14ac:dyDescent="0.35">
      <c r="A21" s="3"/>
    </row>
    <row r="22" spans="1:8" x14ac:dyDescent="0.35">
      <c r="A22" s="3"/>
    </row>
    <row r="23" spans="1:8" x14ac:dyDescent="0.35">
      <c r="A23" s="3"/>
    </row>
    <row r="24" spans="1:8" x14ac:dyDescent="0.35">
      <c r="A24" s="3"/>
    </row>
    <row r="25" spans="1:8" x14ac:dyDescent="0.35">
      <c r="A25" s="3"/>
    </row>
    <row r="26" spans="1:8" x14ac:dyDescent="0.35">
      <c r="A26" s="3"/>
    </row>
    <row r="27" spans="1:8" x14ac:dyDescent="0.35">
      <c r="A27" s="3"/>
    </row>
    <row r="28" spans="1:8" ht="16" thickBot="1" x14ac:dyDescent="0.4">
      <c r="A28" s="3" t="s">
        <v>94</v>
      </c>
    </row>
    <row r="29" spans="1:8" ht="15.75" customHeight="1" x14ac:dyDescent="0.35">
      <c r="A29" s="141"/>
      <c r="B29" s="142"/>
      <c r="C29" s="142"/>
      <c r="D29" s="142"/>
      <c r="E29" s="142"/>
      <c r="F29" s="143"/>
      <c r="G29" s="93"/>
      <c r="H29" s="93"/>
    </row>
    <row r="30" spans="1:8" x14ac:dyDescent="0.35">
      <c r="A30" s="144"/>
      <c r="B30" s="145"/>
      <c r="C30" s="145"/>
      <c r="D30" s="145"/>
      <c r="E30" s="145"/>
      <c r="F30" s="146"/>
      <c r="G30" s="93"/>
      <c r="H30" s="93"/>
    </row>
    <row r="31" spans="1:8" x14ac:dyDescent="0.35">
      <c r="A31" s="144"/>
      <c r="B31" s="145"/>
      <c r="C31" s="145"/>
      <c r="D31" s="145"/>
      <c r="E31" s="145"/>
      <c r="F31" s="146"/>
      <c r="G31" s="93"/>
      <c r="H31" s="93"/>
    </row>
    <row r="32" spans="1:8" x14ac:dyDescent="0.35">
      <c r="A32" s="144"/>
      <c r="B32" s="145"/>
      <c r="C32" s="145"/>
      <c r="D32" s="145"/>
      <c r="E32" s="145"/>
      <c r="F32" s="146"/>
      <c r="G32" s="93"/>
      <c r="H32" s="93"/>
    </row>
    <row r="33" spans="1:8" x14ac:dyDescent="0.35">
      <c r="A33" s="144"/>
      <c r="B33" s="145"/>
      <c r="C33" s="145"/>
      <c r="D33" s="145"/>
      <c r="E33" s="145"/>
      <c r="F33" s="146"/>
      <c r="G33" s="93"/>
      <c r="H33" s="93"/>
    </row>
    <row r="34" spans="1:8" x14ac:dyDescent="0.35">
      <c r="A34" s="144"/>
      <c r="B34" s="145"/>
      <c r="C34" s="145"/>
      <c r="D34" s="145"/>
      <c r="E34" s="145"/>
      <c r="F34" s="146"/>
      <c r="G34" s="93"/>
      <c r="H34" s="93"/>
    </row>
    <row r="35" spans="1:8" x14ac:dyDescent="0.35">
      <c r="A35" s="144"/>
      <c r="B35" s="145"/>
      <c r="C35" s="145"/>
      <c r="D35" s="145"/>
      <c r="E35" s="145"/>
      <c r="F35" s="146"/>
      <c r="G35" s="93"/>
      <c r="H35" s="93"/>
    </row>
    <row r="36" spans="1:8" x14ac:dyDescent="0.35">
      <c r="A36" s="144"/>
      <c r="B36" s="145"/>
      <c r="C36" s="145"/>
      <c r="D36" s="145"/>
      <c r="E36" s="145"/>
      <c r="F36" s="146"/>
      <c r="G36" s="93"/>
      <c r="H36" s="93"/>
    </row>
    <row r="37" spans="1:8" x14ac:dyDescent="0.35">
      <c r="A37" s="144"/>
      <c r="B37" s="145"/>
      <c r="C37" s="145"/>
      <c r="D37" s="145"/>
      <c r="E37" s="145"/>
      <c r="F37" s="146"/>
      <c r="G37" s="93"/>
      <c r="H37" s="93"/>
    </row>
    <row r="38" spans="1:8" x14ac:dyDescent="0.35">
      <c r="A38" s="144"/>
      <c r="B38" s="145"/>
      <c r="C38" s="145"/>
      <c r="D38" s="145"/>
      <c r="E38" s="145"/>
      <c r="F38" s="146"/>
      <c r="G38" s="93"/>
      <c r="H38" s="93"/>
    </row>
    <row r="39" spans="1:8" x14ac:dyDescent="0.35">
      <c r="A39" s="144"/>
      <c r="B39" s="145"/>
      <c r="C39" s="145"/>
      <c r="D39" s="145"/>
      <c r="E39" s="145"/>
      <c r="F39" s="146"/>
    </row>
    <row r="40" spans="1:8" x14ac:dyDescent="0.35">
      <c r="A40" s="144"/>
      <c r="B40" s="145"/>
      <c r="C40" s="145"/>
      <c r="D40" s="145"/>
      <c r="E40" s="145"/>
      <c r="F40" s="146"/>
    </row>
    <row r="41" spans="1:8" x14ac:dyDescent="0.35">
      <c r="A41" s="144"/>
      <c r="B41" s="145"/>
      <c r="C41" s="145"/>
      <c r="D41" s="145"/>
      <c r="E41" s="145"/>
      <c r="F41" s="146"/>
    </row>
    <row r="42" spans="1:8" x14ac:dyDescent="0.35">
      <c r="A42" s="144"/>
      <c r="B42" s="145"/>
      <c r="C42" s="145"/>
      <c r="D42" s="145"/>
      <c r="E42" s="145"/>
      <c r="F42" s="146"/>
    </row>
    <row r="43" spans="1:8" ht="16" thickBot="1" x14ac:dyDescent="0.4">
      <c r="A43" s="147"/>
      <c r="B43" s="148"/>
      <c r="C43" s="148"/>
      <c r="D43" s="148"/>
      <c r="E43" s="148"/>
      <c r="F43" s="149"/>
    </row>
  </sheetData>
  <sheetProtection algorithmName="SHA-512" hashValue="82s/aATmxc03Of0ejpD369I0vf8U7QfR2DZ+LRlNjAfbJpzV/BT5AHQbr9oLux2dVaBuLjM1MQMLhe9DrG4N5Q==" saltValue="y37FmnixgjQls6HRuNp4qw==" spinCount="100000" sheet="1" objects="1" scenarios="1"/>
  <mergeCells count="1">
    <mergeCell ref="A29:F43"/>
  </mergeCells>
  <printOptions horizontalCentered="1" verticalCentered="1"/>
  <pageMargins left="0" right="0" top="0" bottom="0" header="0.3" footer="0.3"/>
  <pageSetup scale="85" orientation="landscape" r:id="rId1"/>
  <drawing r:id="rId2"/>
  <legacyDrawing r:id="rId3"/>
  <oleObjects>
    <mc:AlternateContent xmlns:mc="http://schemas.openxmlformats.org/markup-compatibility/2006">
      <mc:Choice Requires="x14">
        <oleObject progId="Word.Document.12" shapeId="16386" r:id="rId4">
          <objectPr defaultSize="0" autoPict="0" r:id="rId5">
            <anchor moveWithCells="1">
              <from>
                <xdr:col>0</xdr:col>
                <xdr:colOff>266700</xdr:colOff>
                <xdr:row>20</xdr:row>
                <xdr:rowOff>19050</xdr:rowOff>
              </from>
              <to>
                <xdr:col>5</xdr:col>
                <xdr:colOff>800100</xdr:colOff>
                <xdr:row>25</xdr:row>
                <xdr:rowOff>50800</xdr:rowOff>
              </to>
            </anchor>
          </objectPr>
        </oleObject>
      </mc:Choice>
      <mc:Fallback>
        <oleObject progId="Word.Document.12" shapeId="16386" r:id="rId4"/>
      </mc:Fallback>
    </mc:AlternateContent>
  </oleObjects>
  <tableParts count="1">
    <tablePart r:id="rId6"/>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B885-8C98-4CA5-BC10-CD9AF505782C}">
  <sheetPr>
    <pageSetUpPr fitToPage="1"/>
  </sheetPr>
  <dimension ref="A1:H31"/>
  <sheetViews>
    <sheetView workbookViewId="0">
      <selection activeCell="B6" sqref="B6:C6"/>
    </sheetView>
  </sheetViews>
  <sheetFormatPr defaultColWidth="12.453125" defaultRowHeight="15.5" x14ac:dyDescent="0.35"/>
  <cols>
    <col min="1" max="1" width="52.1796875" style="2" customWidth="1"/>
    <col min="2" max="2" width="17.26953125" style="2" customWidth="1"/>
    <col min="3" max="3" width="15.81640625" style="2" customWidth="1"/>
    <col min="4" max="4" width="18.26953125" style="2" customWidth="1"/>
    <col min="5" max="5" width="17" style="2" customWidth="1"/>
    <col min="6" max="16384" width="12.453125" style="2"/>
  </cols>
  <sheetData>
    <row r="1" spans="1:6" x14ac:dyDescent="0.35">
      <c r="A1" s="3" t="s">
        <v>49</v>
      </c>
    </row>
    <row r="2" spans="1:6" ht="31" x14ac:dyDescent="0.35">
      <c r="A2" s="1" t="s">
        <v>69</v>
      </c>
      <c r="B2" s="1" t="s">
        <v>40</v>
      </c>
      <c r="C2" s="58" t="s">
        <v>68</v>
      </c>
      <c r="D2" s="1" t="s">
        <v>37</v>
      </c>
      <c r="E2" s="76" t="s">
        <v>28</v>
      </c>
      <c r="F2" s="76" t="s">
        <v>29</v>
      </c>
    </row>
    <row r="3" spans="1:6" x14ac:dyDescent="0.35">
      <c r="A3" s="71" t="s">
        <v>67</v>
      </c>
      <c r="B3" s="72">
        <v>12</v>
      </c>
      <c r="C3" s="73">
        <v>400</v>
      </c>
      <c r="D3" s="74">
        <f>Table16711[[#This Row],[QUANTITY]]*Table16711[[#This Row],[COST PER MONTH]]</f>
        <v>4800</v>
      </c>
      <c r="E3" s="73">
        <v>4800</v>
      </c>
      <c r="F3" s="75">
        <f>Table16711[[#This Row],[TOTAL COST]]-Table16711[[#This Row],[REQUESTED FROM CTAC]]</f>
        <v>0</v>
      </c>
    </row>
    <row r="4" spans="1:6" x14ac:dyDescent="0.35">
      <c r="A4" s="16"/>
      <c r="B4" s="52"/>
      <c r="C4" s="17"/>
      <c r="D4" s="47">
        <f>Table16711[[#This Row],[QUANTITY]]*Table16711[[#This Row],[COST PER MONTH]]</f>
        <v>0</v>
      </c>
      <c r="E4" s="17">
        <v>0</v>
      </c>
      <c r="F4" s="48">
        <f>Table16711[[#This Row],[TOTAL COST]]-Table16711[[#This Row],[REQUESTED FROM CTAC]]</f>
        <v>0</v>
      </c>
    </row>
    <row r="5" spans="1:6" x14ac:dyDescent="0.35">
      <c r="A5" s="89"/>
      <c r="B5" s="90"/>
      <c r="C5" s="91"/>
      <c r="D5" s="47">
        <f>Table16711[[#This Row],[QUANTITY]]*Table16711[[#This Row],[COST PER MONTH]]</f>
        <v>0</v>
      </c>
      <c r="E5" s="91">
        <v>0</v>
      </c>
      <c r="F5" s="48">
        <f>Table16711[[#This Row],[TOTAL COST]]-Table16711[[#This Row],[REQUESTED FROM CTAC]]</f>
        <v>0</v>
      </c>
    </row>
    <row r="6" spans="1:6" x14ac:dyDescent="0.35">
      <c r="A6" s="89"/>
      <c r="B6" s="90"/>
      <c r="C6" s="91"/>
      <c r="D6" s="47">
        <f>Table16711[[#This Row],[QUANTITY]]*Table16711[[#This Row],[COST PER MONTH]]</f>
        <v>0</v>
      </c>
      <c r="E6" s="91">
        <v>0</v>
      </c>
      <c r="F6" s="48">
        <f>Table16711[[#This Row],[TOTAL COST]]-Table16711[[#This Row],[REQUESTED FROM CTAC]]</f>
        <v>0</v>
      </c>
    </row>
    <row r="7" spans="1:6" x14ac:dyDescent="0.35">
      <c r="A7" s="89"/>
      <c r="B7" s="90"/>
      <c r="C7" s="91"/>
      <c r="D7" s="47">
        <f>Table16711[[#This Row],[QUANTITY]]*Table16711[[#This Row],[COST PER MONTH]]</f>
        <v>0</v>
      </c>
      <c r="E7" s="91">
        <v>0</v>
      </c>
      <c r="F7" s="48">
        <f>Table16711[[#This Row],[TOTAL COST]]-Table16711[[#This Row],[REQUESTED FROM CTAC]]</f>
        <v>0</v>
      </c>
    </row>
    <row r="8" spans="1:6" x14ac:dyDescent="0.35">
      <c r="A8" s="89"/>
      <c r="B8" s="90"/>
      <c r="C8" s="91"/>
      <c r="D8" s="47">
        <f>Table16711[[#This Row],[QUANTITY]]*Table16711[[#This Row],[COST PER MONTH]]</f>
        <v>0</v>
      </c>
      <c r="E8" s="91">
        <v>0</v>
      </c>
      <c r="F8" s="48">
        <f>Table16711[[#This Row],[TOTAL COST]]-Table16711[[#This Row],[REQUESTED FROM CTAC]]</f>
        <v>0</v>
      </c>
    </row>
    <row r="9" spans="1:6" x14ac:dyDescent="0.35">
      <c r="A9" s="16"/>
      <c r="B9" s="52"/>
      <c r="C9" s="17"/>
      <c r="D9" s="47">
        <f>Table16711[[#This Row],[QUANTITY]]*Table16711[[#This Row],[COST PER MONTH]]</f>
        <v>0</v>
      </c>
      <c r="E9" s="17">
        <v>0</v>
      </c>
      <c r="F9" s="48">
        <f>Table16711[[#This Row],[TOTAL COST]]-Table16711[[#This Row],[REQUESTED FROM CTAC]]</f>
        <v>0</v>
      </c>
    </row>
    <row r="10" spans="1:6" x14ac:dyDescent="0.35">
      <c r="A10" s="5"/>
      <c r="B10" s="49"/>
      <c r="C10" s="50" t="s">
        <v>37</v>
      </c>
      <c r="D10" s="51">
        <f>SUM(D4:D9)</f>
        <v>0</v>
      </c>
      <c r="E10" s="51">
        <f t="shared" ref="E10:F10" si="0">SUM(E4:E9)</f>
        <v>0</v>
      </c>
      <c r="F10" s="51">
        <f t="shared" si="0"/>
        <v>0</v>
      </c>
    </row>
    <row r="11" spans="1:6" x14ac:dyDescent="0.35">
      <c r="B11" s="56"/>
      <c r="C11" s="57"/>
      <c r="D11" s="14"/>
      <c r="E11" s="14"/>
      <c r="F11" s="14"/>
    </row>
    <row r="12" spans="1:6" x14ac:dyDescent="0.35">
      <c r="B12" s="56"/>
      <c r="C12" s="57"/>
      <c r="D12" s="14"/>
      <c r="E12" s="14"/>
      <c r="F12" s="14"/>
    </row>
    <row r="13" spans="1:6" x14ac:dyDescent="0.35">
      <c r="B13" s="56"/>
      <c r="C13" s="57"/>
      <c r="D13" s="14"/>
      <c r="E13" s="14"/>
      <c r="F13" s="14"/>
    </row>
    <row r="14" spans="1:6" x14ac:dyDescent="0.35">
      <c r="B14" s="56"/>
      <c r="C14" s="57"/>
      <c r="D14" s="14"/>
      <c r="E14" s="14"/>
      <c r="F14" s="14"/>
    </row>
    <row r="15" spans="1:6" x14ac:dyDescent="0.35">
      <c r="B15" s="56"/>
      <c r="C15" s="57"/>
      <c r="D15" s="14"/>
      <c r="E15" s="14"/>
      <c r="F15" s="14"/>
    </row>
    <row r="16" spans="1:6" ht="16" thickBot="1" x14ac:dyDescent="0.4">
      <c r="A16" s="92" t="s">
        <v>95</v>
      </c>
    </row>
    <row r="17" spans="1:8" x14ac:dyDescent="0.35">
      <c r="A17" s="168"/>
      <c r="B17" s="169"/>
      <c r="C17" s="169"/>
      <c r="D17" s="169"/>
      <c r="E17" s="169"/>
      <c r="F17" s="170"/>
    </row>
    <row r="18" spans="1:8" ht="15.75" customHeight="1" x14ac:dyDescent="0.35">
      <c r="A18" s="171"/>
      <c r="B18" s="104"/>
      <c r="C18" s="104"/>
      <c r="D18" s="104"/>
      <c r="E18" s="104"/>
      <c r="F18" s="172"/>
      <c r="G18" s="93"/>
      <c r="H18" s="93"/>
    </row>
    <row r="19" spans="1:8" x14ac:dyDescent="0.35">
      <c r="A19" s="171"/>
      <c r="B19" s="104"/>
      <c r="C19" s="104"/>
      <c r="D19" s="104"/>
      <c r="E19" s="104"/>
      <c r="F19" s="172"/>
      <c r="G19" s="93"/>
      <c r="H19" s="93"/>
    </row>
    <row r="20" spans="1:8" x14ac:dyDescent="0.35">
      <c r="A20" s="171"/>
      <c r="B20" s="104"/>
      <c r="C20" s="104"/>
      <c r="D20" s="104"/>
      <c r="E20" s="104"/>
      <c r="F20" s="172"/>
      <c r="G20" s="93"/>
      <c r="H20" s="93"/>
    </row>
    <row r="21" spans="1:8" x14ac:dyDescent="0.35">
      <c r="A21" s="171"/>
      <c r="B21" s="104"/>
      <c r="C21" s="104"/>
      <c r="D21" s="104"/>
      <c r="E21" s="104"/>
      <c r="F21" s="172"/>
      <c r="G21" s="93"/>
      <c r="H21" s="93"/>
    </row>
    <row r="22" spans="1:8" x14ac:dyDescent="0.35">
      <c r="A22" s="171"/>
      <c r="B22" s="104"/>
      <c r="C22" s="104"/>
      <c r="D22" s="104"/>
      <c r="E22" s="104"/>
      <c r="F22" s="172"/>
      <c r="G22" s="93"/>
      <c r="H22" s="93"/>
    </row>
    <row r="23" spans="1:8" x14ac:dyDescent="0.35">
      <c r="A23" s="171"/>
      <c r="B23" s="104"/>
      <c r="C23" s="104"/>
      <c r="D23" s="104"/>
      <c r="E23" s="104"/>
      <c r="F23" s="172"/>
      <c r="G23" s="93"/>
      <c r="H23" s="93"/>
    </row>
    <row r="24" spans="1:8" x14ac:dyDescent="0.35">
      <c r="A24" s="171"/>
      <c r="B24" s="104"/>
      <c r="C24" s="104"/>
      <c r="D24" s="104"/>
      <c r="E24" s="104"/>
      <c r="F24" s="172"/>
      <c r="G24" s="93"/>
      <c r="H24" s="93"/>
    </row>
    <row r="25" spans="1:8" x14ac:dyDescent="0.35">
      <c r="A25" s="171"/>
      <c r="B25" s="104"/>
      <c r="C25" s="104"/>
      <c r="D25" s="104"/>
      <c r="E25" s="104"/>
      <c r="F25" s="172"/>
      <c r="G25" s="93"/>
      <c r="H25" s="93"/>
    </row>
    <row r="26" spans="1:8" x14ac:dyDescent="0.35">
      <c r="A26" s="171"/>
      <c r="B26" s="104"/>
      <c r="C26" s="104"/>
      <c r="D26" s="104"/>
      <c r="E26" s="104"/>
      <c r="F26" s="172"/>
      <c r="G26" s="93"/>
      <c r="H26" s="93"/>
    </row>
    <row r="27" spans="1:8" x14ac:dyDescent="0.35">
      <c r="A27" s="171"/>
      <c r="B27" s="104"/>
      <c r="C27" s="104"/>
      <c r="D27" s="104"/>
      <c r="E27" s="104"/>
      <c r="F27" s="172"/>
      <c r="G27" s="93"/>
      <c r="H27" s="93"/>
    </row>
    <row r="28" spans="1:8" x14ac:dyDescent="0.35">
      <c r="A28" s="171"/>
      <c r="B28" s="104"/>
      <c r="C28" s="104"/>
      <c r="D28" s="104"/>
      <c r="E28" s="104"/>
      <c r="F28" s="172"/>
    </row>
    <row r="29" spans="1:8" x14ac:dyDescent="0.35">
      <c r="A29" s="171"/>
      <c r="B29" s="104"/>
      <c r="C29" s="104"/>
      <c r="D29" s="104"/>
      <c r="E29" s="104"/>
      <c r="F29" s="172"/>
    </row>
    <row r="30" spans="1:8" x14ac:dyDescent="0.35">
      <c r="A30" s="171"/>
      <c r="B30" s="104"/>
      <c r="C30" s="104"/>
      <c r="D30" s="104"/>
      <c r="E30" s="104"/>
      <c r="F30" s="172"/>
    </row>
    <row r="31" spans="1:8" ht="16" thickBot="1" x14ac:dyDescent="0.4">
      <c r="A31" s="173"/>
      <c r="B31" s="174"/>
      <c r="C31" s="174"/>
      <c r="D31" s="174"/>
      <c r="E31" s="174"/>
      <c r="F31" s="175"/>
    </row>
  </sheetData>
  <sheetProtection algorithmName="SHA-512" hashValue="nlMDKXLG191zwAVgalXxtPeFhEVWbqdlDZ3DTRyTB1T4mxyF47f4WaDhFGYGdx/WuTnO2kLV5Zvgohu2cvBGfw==" saltValue="qRuOExScfXAGnIyHPcHIQw==" spinCount="100000" sheet="1" objects="1" scenarios="1"/>
  <mergeCells count="1">
    <mergeCell ref="A17:F31"/>
  </mergeCells>
  <printOptions horizontalCentered="1" verticalCentered="1"/>
  <pageMargins left="0" right="0" top="0" bottom="0" header="0.3" footer="0.3"/>
  <pageSetup orientation="landscape" r:id="rId1"/>
  <drawing r:id="rId2"/>
  <legacyDrawing r:id="rId3"/>
  <oleObjects>
    <mc:AlternateContent xmlns:mc="http://schemas.openxmlformats.org/markup-compatibility/2006">
      <mc:Choice Requires="x14">
        <oleObject progId="Word.Document.12" shapeId="13313" r:id="rId4">
          <objectPr defaultSize="0" autoPict="0" r:id="rId5">
            <anchor moveWithCells="1">
              <from>
                <xdr:col>0</xdr:col>
                <xdr:colOff>133350</xdr:colOff>
                <xdr:row>10</xdr:row>
                <xdr:rowOff>69850</xdr:rowOff>
              </from>
              <to>
                <xdr:col>6</xdr:col>
                <xdr:colOff>0</xdr:colOff>
                <xdr:row>12</xdr:row>
                <xdr:rowOff>184150</xdr:rowOff>
              </to>
            </anchor>
          </objectPr>
        </oleObject>
      </mc:Choice>
      <mc:Fallback>
        <oleObject progId="Word.Document.12" shapeId="13313" r:id="rId4"/>
      </mc:Fallback>
    </mc:AlternateContent>
  </oleObjects>
  <tableParts count="1">
    <tablePart r:id="rId6"/>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69D2-D3F4-4BDF-B746-6AEE83F6EB30}">
  <sheetPr>
    <pageSetUpPr fitToPage="1"/>
  </sheetPr>
  <dimension ref="A1:H41"/>
  <sheetViews>
    <sheetView workbookViewId="0">
      <selection activeCell="E13" sqref="E13"/>
    </sheetView>
  </sheetViews>
  <sheetFormatPr defaultColWidth="12.453125" defaultRowHeight="15.5" x14ac:dyDescent="0.35"/>
  <cols>
    <col min="1" max="1" width="52.1796875" style="2" customWidth="1"/>
    <col min="2" max="2" width="17.26953125" style="2" customWidth="1"/>
    <col min="3" max="3" width="15.81640625" style="2" customWidth="1"/>
    <col min="4" max="4" width="18.26953125" style="2" customWidth="1"/>
    <col min="5" max="5" width="17" style="2" customWidth="1"/>
    <col min="6" max="16384" width="12.453125" style="2"/>
  </cols>
  <sheetData>
    <row r="1" spans="1:6" x14ac:dyDescent="0.35">
      <c r="A1" s="3" t="s">
        <v>100</v>
      </c>
    </row>
    <row r="2" spans="1:6" ht="31" x14ac:dyDescent="0.35">
      <c r="A2" s="97" t="s">
        <v>39</v>
      </c>
      <c r="B2" s="97" t="s">
        <v>40</v>
      </c>
      <c r="C2" s="97" t="s">
        <v>43</v>
      </c>
      <c r="D2" s="97" t="s">
        <v>37</v>
      </c>
      <c r="E2" s="36" t="s">
        <v>28</v>
      </c>
      <c r="F2" s="36" t="s">
        <v>29</v>
      </c>
    </row>
    <row r="3" spans="1:6" x14ac:dyDescent="0.35">
      <c r="A3" s="71" t="s">
        <v>66</v>
      </c>
      <c r="B3" s="72">
        <v>1</v>
      </c>
      <c r="C3" s="73">
        <v>250</v>
      </c>
      <c r="D3" s="74">
        <f>Table167[[#This Row],[QUANTITY]]*Table167[[#This Row],[COST PER UNIT]]</f>
        <v>250</v>
      </c>
      <c r="E3" s="73">
        <v>100</v>
      </c>
      <c r="F3" s="75">
        <f>Table167[[#This Row],[TOTAL COST]]-Table167[[#This Row],[REQUESTED FROM CTAC]]</f>
        <v>150</v>
      </c>
    </row>
    <row r="4" spans="1:6" x14ac:dyDescent="0.35">
      <c r="A4" s="16"/>
      <c r="B4" s="52"/>
      <c r="C4" s="17"/>
      <c r="D4" s="47">
        <f>Table167[[#This Row],[QUANTITY]]*Table167[[#This Row],[COST PER UNIT]]</f>
        <v>0</v>
      </c>
      <c r="E4" s="17">
        <v>0</v>
      </c>
      <c r="F4" s="48">
        <f>Table167[[#This Row],[TOTAL COST]]-Table167[[#This Row],[REQUESTED FROM CTAC]]</f>
        <v>0</v>
      </c>
    </row>
    <row r="5" spans="1:6" x14ac:dyDescent="0.35">
      <c r="A5" s="16"/>
      <c r="B5" s="52"/>
      <c r="C5" s="17"/>
      <c r="D5" s="47">
        <f>Table167[[#This Row],[QUANTITY]]*Table167[[#This Row],[COST PER UNIT]]</f>
        <v>0</v>
      </c>
      <c r="E5" s="17">
        <v>0</v>
      </c>
      <c r="F5" s="48">
        <f>Table167[[#This Row],[TOTAL COST]]-Table167[[#This Row],[REQUESTED FROM CTAC]]</f>
        <v>0</v>
      </c>
    </row>
    <row r="6" spans="1:6" x14ac:dyDescent="0.35">
      <c r="A6" s="16"/>
      <c r="B6" s="52"/>
      <c r="C6" s="17"/>
      <c r="D6" s="47">
        <f>Table167[[#This Row],[QUANTITY]]*Table167[[#This Row],[COST PER UNIT]]</f>
        <v>0</v>
      </c>
      <c r="E6" s="17">
        <v>0</v>
      </c>
      <c r="F6" s="48">
        <f>Table167[[#This Row],[TOTAL COST]]-Table167[[#This Row],[REQUESTED FROM CTAC]]</f>
        <v>0</v>
      </c>
    </row>
    <row r="7" spans="1:6" x14ac:dyDescent="0.35">
      <c r="A7" s="16"/>
      <c r="B7" s="52"/>
      <c r="C7" s="17"/>
      <c r="D7" s="47">
        <f>Table167[[#This Row],[QUANTITY]]*Table167[[#This Row],[COST PER UNIT]]</f>
        <v>0</v>
      </c>
      <c r="E7" s="17">
        <v>0</v>
      </c>
      <c r="F7" s="48">
        <f>Table167[[#This Row],[TOTAL COST]]-Table167[[#This Row],[REQUESTED FROM CTAC]]</f>
        <v>0</v>
      </c>
    </row>
    <row r="8" spans="1:6" x14ac:dyDescent="0.35">
      <c r="A8" s="16"/>
      <c r="B8" s="52"/>
      <c r="C8" s="17"/>
      <c r="D8" s="47">
        <f>Table167[[#This Row],[QUANTITY]]*Table167[[#This Row],[COST PER UNIT]]</f>
        <v>0</v>
      </c>
      <c r="E8" s="17">
        <v>0</v>
      </c>
      <c r="F8" s="48">
        <f>Table167[[#This Row],[TOTAL COST]]-Table167[[#This Row],[REQUESTED FROM CTAC]]</f>
        <v>0</v>
      </c>
    </row>
    <row r="9" spans="1:6" x14ac:dyDescent="0.35">
      <c r="A9" s="16"/>
      <c r="B9" s="52"/>
      <c r="C9" s="17"/>
      <c r="D9" s="47">
        <f>Table167[[#This Row],[QUANTITY]]*Table167[[#This Row],[COST PER UNIT]]</f>
        <v>0</v>
      </c>
      <c r="E9" s="17">
        <v>0</v>
      </c>
      <c r="F9" s="48">
        <f>Table167[[#This Row],[TOTAL COST]]-Table167[[#This Row],[REQUESTED FROM CTAC]]</f>
        <v>0</v>
      </c>
    </row>
    <row r="10" spans="1:6" x14ac:dyDescent="0.35">
      <c r="A10" s="16"/>
      <c r="B10" s="52"/>
      <c r="C10" s="17"/>
      <c r="D10" s="47">
        <f>Table167[[#This Row],[QUANTITY]]*Table167[[#This Row],[COST PER UNIT]]</f>
        <v>0</v>
      </c>
      <c r="E10" s="17">
        <v>0</v>
      </c>
      <c r="F10" s="48">
        <f>Table167[[#This Row],[TOTAL COST]]-Table167[[#This Row],[REQUESTED FROM CTAC]]</f>
        <v>0</v>
      </c>
    </row>
    <row r="11" spans="1:6" x14ac:dyDescent="0.35">
      <c r="A11" s="16"/>
      <c r="B11" s="52"/>
      <c r="C11" s="17"/>
      <c r="D11" s="47">
        <f>Table167[[#This Row],[QUANTITY]]*Table167[[#This Row],[COST PER UNIT]]</f>
        <v>0</v>
      </c>
      <c r="E11" s="17">
        <v>0</v>
      </c>
      <c r="F11" s="48">
        <f>Table167[[#This Row],[TOTAL COST]]-Table167[[#This Row],[REQUESTED FROM CTAC]]</f>
        <v>0</v>
      </c>
    </row>
    <row r="12" spans="1:6" x14ac:dyDescent="0.35">
      <c r="A12" s="16"/>
      <c r="B12" s="52"/>
      <c r="C12" s="17"/>
      <c r="D12" s="47">
        <f>Table167[[#This Row],[QUANTITY]]*Table167[[#This Row],[COST PER UNIT]]</f>
        <v>0</v>
      </c>
      <c r="E12" s="17">
        <v>0</v>
      </c>
      <c r="F12" s="48">
        <f>Table167[[#This Row],[TOTAL COST]]-Table167[[#This Row],[REQUESTED FROM CTAC]]</f>
        <v>0</v>
      </c>
    </row>
    <row r="13" spans="1:6" x14ac:dyDescent="0.35">
      <c r="A13" s="16"/>
      <c r="B13" s="52"/>
      <c r="C13" s="17"/>
      <c r="D13" s="47">
        <f>Table167[[#This Row],[QUANTITY]]*Table167[[#This Row],[COST PER UNIT]]</f>
        <v>0</v>
      </c>
      <c r="E13" s="17">
        <v>0</v>
      </c>
      <c r="F13" s="48">
        <f>Table167[[#This Row],[TOTAL COST]]-Table167[[#This Row],[REQUESTED FROM CTAC]]</f>
        <v>0</v>
      </c>
    </row>
    <row r="14" spans="1:6" x14ac:dyDescent="0.35">
      <c r="A14" s="16"/>
      <c r="B14" s="52"/>
      <c r="C14" s="17"/>
      <c r="D14" s="47">
        <f>Table167[[#This Row],[QUANTITY]]*Table167[[#This Row],[COST PER UNIT]]</f>
        <v>0</v>
      </c>
      <c r="E14" s="17">
        <v>0</v>
      </c>
      <c r="F14" s="48">
        <f>Table167[[#This Row],[TOTAL COST]]-Table167[[#This Row],[REQUESTED FROM CTAC]]</f>
        <v>0</v>
      </c>
    </row>
    <row r="15" spans="1:6" x14ac:dyDescent="0.35">
      <c r="A15" s="16"/>
      <c r="B15" s="52"/>
      <c r="C15" s="17"/>
      <c r="D15" s="47">
        <f>Table167[[#This Row],[QUANTITY]]*Table167[[#This Row],[COST PER UNIT]]</f>
        <v>0</v>
      </c>
      <c r="E15" s="17">
        <v>0</v>
      </c>
      <c r="F15" s="48">
        <f>Table167[[#This Row],[TOTAL COST]]-Table167[[#This Row],[REQUESTED FROM CTAC]]</f>
        <v>0</v>
      </c>
    </row>
    <row r="16" spans="1:6" x14ac:dyDescent="0.35">
      <c r="A16" s="16"/>
      <c r="B16" s="52"/>
      <c r="C16" s="17"/>
      <c r="D16" s="47">
        <f>Table167[[#This Row],[QUANTITY]]*Table167[[#This Row],[COST PER UNIT]]</f>
        <v>0</v>
      </c>
      <c r="E16" s="17">
        <v>0</v>
      </c>
      <c r="F16" s="48">
        <f>Table167[[#This Row],[TOTAL COST]]-Table167[[#This Row],[REQUESTED FROM CTAC]]</f>
        <v>0</v>
      </c>
    </row>
    <row r="17" spans="1:8" x14ac:dyDescent="0.35">
      <c r="A17" s="16"/>
      <c r="B17" s="52"/>
      <c r="C17" s="17"/>
      <c r="D17" s="47">
        <f>Table167[[#This Row],[QUANTITY]]*Table167[[#This Row],[COST PER UNIT]]</f>
        <v>0</v>
      </c>
      <c r="E17" s="17">
        <v>0</v>
      </c>
      <c r="F17" s="48">
        <f>Table167[[#This Row],[TOTAL COST]]-Table167[[#This Row],[REQUESTED FROM CTAC]]</f>
        <v>0</v>
      </c>
    </row>
    <row r="18" spans="1:8" x14ac:dyDescent="0.35">
      <c r="A18" s="16"/>
      <c r="B18" s="52"/>
      <c r="C18" s="17"/>
      <c r="D18" s="47">
        <f>Table167[[#This Row],[QUANTITY]]*Table167[[#This Row],[COST PER UNIT]]</f>
        <v>0</v>
      </c>
      <c r="E18" s="17">
        <v>0</v>
      </c>
      <c r="F18" s="48">
        <f>Table167[[#This Row],[TOTAL COST]]-Table167[[#This Row],[REQUESTED FROM CTAC]]</f>
        <v>0</v>
      </c>
    </row>
    <row r="19" spans="1:8" x14ac:dyDescent="0.35">
      <c r="A19" s="5"/>
      <c r="B19" s="49"/>
      <c r="C19" s="50" t="s">
        <v>37</v>
      </c>
      <c r="D19" s="51">
        <f>SUM(D4:D18)</f>
        <v>0</v>
      </c>
      <c r="E19" s="51">
        <f t="shared" ref="E19:F19" si="0">SUM(E4:E18)</f>
        <v>0</v>
      </c>
      <c r="F19" s="51">
        <f t="shared" si="0"/>
        <v>0</v>
      </c>
    </row>
    <row r="20" spans="1:8" x14ac:dyDescent="0.35">
      <c r="B20" s="56"/>
      <c r="C20" s="57"/>
      <c r="D20" s="14"/>
      <c r="E20" s="14"/>
      <c r="F20" s="14"/>
    </row>
    <row r="21" spans="1:8" x14ac:dyDescent="0.35">
      <c r="B21" s="56"/>
      <c r="C21" s="57"/>
      <c r="D21" s="14"/>
      <c r="E21" s="14"/>
      <c r="F21" s="14"/>
    </row>
    <row r="22" spans="1:8" x14ac:dyDescent="0.35">
      <c r="B22" s="56"/>
      <c r="C22" s="57"/>
      <c r="D22" s="14"/>
      <c r="E22" s="14"/>
      <c r="F22" s="14"/>
    </row>
    <row r="23" spans="1:8" x14ac:dyDescent="0.35">
      <c r="B23" s="56"/>
      <c r="C23" s="57"/>
      <c r="D23" s="14"/>
      <c r="E23" s="14"/>
      <c r="F23" s="14"/>
    </row>
    <row r="24" spans="1:8" x14ac:dyDescent="0.35">
      <c r="B24" s="56"/>
      <c r="C24" s="57"/>
      <c r="D24" s="14"/>
      <c r="E24" s="14"/>
      <c r="F24" s="14"/>
    </row>
    <row r="25" spans="1:8" x14ac:dyDescent="0.35">
      <c r="B25" s="56"/>
      <c r="C25" s="57"/>
      <c r="D25" s="14"/>
      <c r="E25" s="14"/>
      <c r="F25" s="14"/>
    </row>
    <row r="26" spans="1:8" x14ac:dyDescent="0.35">
      <c r="A26" s="3"/>
    </row>
    <row r="27" spans="1:8" x14ac:dyDescent="0.35">
      <c r="A27" s="3"/>
    </row>
    <row r="28" spans="1:8" ht="16" thickBot="1" x14ac:dyDescent="0.4">
      <c r="A28" s="3" t="s">
        <v>101</v>
      </c>
    </row>
    <row r="29" spans="1:8" x14ac:dyDescent="0.35">
      <c r="A29" s="176"/>
      <c r="B29" s="177"/>
      <c r="C29" s="177"/>
      <c r="D29" s="177"/>
      <c r="E29" s="177"/>
      <c r="F29" s="178"/>
      <c r="G29" s="93"/>
      <c r="H29" s="93"/>
    </row>
    <row r="30" spans="1:8" x14ac:dyDescent="0.35">
      <c r="A30" s="179"/>
      <c r="B30" s="180"/>
      <c r="C30" s="180"/>
      <c r="D30" s="180"/>
      <c r="E30" s="180"/>
      <c r="F30" s="181"/>
      <c r="G30" s="93"/>
      <c r="H30" s="93"/>
    </row>
    <row r="31" spans="1:8" x14ac:dyDescent="0.35">
      <c r="A31" s="179"/>
      <c r="B31" s="180"/>
      <c r="C31" s="180"/>
      <c r="D31" s="180"/>
      <c r="E31" s="180"/>
      <c r="F31" s="181"/>
      <c r="G31" s="93"/>
      <c r="H31" s="93"/>
    </row>
    <row r="32" spans="1:8" x14ac:dyDescent="0.35">
      <c r="A32" s="179"/>
      <c r="B32" s="180"/>
      <c r="C32" s="180"/>
      <c r="D32" s="180"/>
      <c r="E32" s="180"/>
      <c r="F32" s="181"/>
      <c r="G32" s="93"/>
      <c r="H32" s="93"/>
    </row>
    <row r="33" spans="1:8" x14ac:dyDescent="0.35">
      <c r="A33" s="179"/>
      <c r="B33" s="180"/>
      <c r="C33" s="180"/>
      <c r="D33" s="180"/>
      <c r="E33" s="180"/>
      <c r="F33" s="181"/>
      <c r="G33" s="93"/>
      <c r="H33" s="93"/>
    </row>
    <row r="34" spans="1:8" x14ac:dyDescent="0.35">
      <c r="A34" s="179"/>
      <c r="B34" s="180"/>
      <c r="C34" s="180"/>
      <c r="D34" s="180"/>
      <c r="E34" s="180"/>
      <c r="F34" s="181"/>
      <c r="G34" s="93"/>
      <c r="H34" s="93"/>
    </row>
    <row r="35" spans="1:8" x14ac:dyDescent="0.35">
      <c r="A35" s="179"/>
      <c r="B35" s="180"/>
      <c r="C35" s="180"/>
      <c r="D35" s="180"/>
      <c r="E35" s="180"/>
      <c r="F35" s="181"/>
      <c r="G35" s="93"/>
      <c r="H35" s="93"/>
    </row>
    <row r="36" spans="1:8" x14ac:dyDescent="0.35">
      <c r="A36" s="179"/>
      <c r="B36" s="180"/>
      <c r="C36" s="180"/>
      <c r="D36" s="180"/>
      <c r="E36" s="180"/>
      <c r="F36" s="181"/>
      <c r="G36" s="93"/>
      <c r="H36" s="93"/>
    </row>
    <row r="37" spans="1:8" x14ac:dyDescent="0.35">
      <c r="A37" s="179"/>
      <c r="B37" s="180"/>
      <c r="C37" s="180"/>
      <c r="D37" s="180"/>
      <c r="E37" s="180"/>
      <c r="F37" s="181"/>
      <c r="G37" s="93"/>
      <c r="H37" s="93"/>
    </row>
    <row r="38" spans="1:8" x14ac:dyDescent="0.35">
      <c r="A38" s="179"/>
      <c r="B38" s="180"/>
      <c r="C38" s="180"/>
      <c r="D38" s="180"/>
      <c r="E38" s="180"/>
      <c r="F38" s="181"/>
      <c r="G38" s="93"/>
      <c r="H38" s="93"/>
    </row>
    <row r="39" spans="1:8" x14ac:dyDescent="0.35">
      <c r="A39" s="179"/>
      <c r="B39" s="180"/>
      <c r="C39" s="180"/>
      <c r="D39" s="180"/>
      <c r="E39" s="180"/>
      <c r="F39" s="181"/>
    </row>
    <row r="40" spans="1:8" x14ac:dyDescent="0.35">
      <c r="A40" s="179"/>
      <c r="B40" s="180"/>
      <c r="C40" s="180"/>
      <c r="D40" s="180"/>
      <c r="E40" s="180"/>
      <c r="F40" s="181"/>
    </row>
    <row r="41" spans="1:8" ht="16" thickBot="1" x14ac:dyDescent="0.4">
      <c r="A41" s="182"/>
      <c r="B41" s="183"/>
      <c r="C41" s="183"/>
      <c r="D41" s="183"/>
      <c r="E41" s="183"/>
      <c r="F41" s="184"/>
    </row>
  </sheetData>
  <sheetProtection algorithmName="SHA-512" hashValue="smMGmg7Z5g0z2v2om2ekwr6I07zV+O5dcTWrUq82bFH/gz6x8wfZqWxjJAUTWgkQVmCNL5XneaOE4p6cW1gJeQ==" saltValue="WrcgEAMOG3bgmonkiaBAfg==" spinCount="100000" sheet="1" objects="1" scenarios="1"/>
  <mergeCells count="1">
    <mergeCell ref="A29:F41"/>
  </mergeCells>
  <printOptions horizontalCentered="1" verticalCentered="1"/>
  <pageMargins left="0" right="0" top="0" bottom="0" header="0.3" footer="0.3"/>
  <pageSetup scale="89" orientation="landscape" r:id="rId1"/>
  <drawing r:id="rId2"/>
  <legacyDrawing r:id="rId3"/>
  <oleObjects>
    <mc:AlternateContent xmlns:mc="http://schemas.openxmlformats.org/markup-compatibility/2006">
      <mc:Choice Requires="x14">
        <oleObject progId="Word.Document.12" shapeId="9217" r:id="rId4">
          <objectPr defaultSize="0" r:id="rId5">
            <anchor moveWithCells="1">
              <from>
                <xdr:col>0</xdr:col>
                <xdr:colOff>57150</xdr:colOff>
                <xdr:row>19</xdr:row>
                <xdr:rowOff>95250</xdr:rowOff>
              </from>
              <to>
                <xdr:col>6</xdr:col>
                <xdr:colOff>38100</xdr:colOff>
                <xdr:row>24</xdr:row>
                <xdr:rowOff>171450</xdr:rowOff>
              </to>
            </anchor>
          </objectPr>
        </oleObject>
      </mc:Choice>
      <mc:Fallback>
        <oleObject progId="Word.Document.12" shapeId="9217" r:id="rId4"/>
      </mc:Fallback>
    </mc:AlternateContent>
  </oleObjects>
  <tableParts count="1">
    <tablePart r:id="rId6"/>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81AD-97B9-4DF1-ACB5-52E732FCF011}">
  <sheetPr>
    <pageSetUpPr fitToPage="1"/>
  </sheetPr>
  <dimension ref="A1:H44"/>
  <sheetViews>
    <sheetView workbookViewId="0">
      <selection activeCell="E13" sqref="E13"/>
    </sheetView>
  </sheetViews>
  <sheetFormatPr defaultColWidth="12.453125" defaultRowHeight="15.5" x14ac:dyDescent="0.35"/>
  <cols>
    <col min="1" max="1" width="52.1796875" style="2" customWidth="1"/>
    <col min="2" max="2" width="14.81640625" style="2" customWidth="1"/>
    <col min="3" max="3" width="15.81640625" style="2" customWidth="1"/>
    <col min="4" max="4" width="18.26953125" style="2" customWidth="1"/>
    <col min="5" max="5" width="17" style="2" customWidth="1"/>
    <col min="6" max="16384" width="12.453125" style="2"/>
  </cols>
  <sheetData>
    <row r="1" spans="1:6" x14ac:dyDescent="0.35">
      <c r="A1" s="3" t="s">
        <v>50</v>
      </c>
    </row>
    <row r="2" spans="1:6" ht="46.5" x14ac:dyDescent="0.35">
      <c r="A2" s="97" t="s">
        <v>39</v>
      </c>
      <c r="B2" s="98" t="s">
        <v>64</v>
      </c>
      <c r="C2" s="98" t="s">
        <v>63</v>
      </c>
      <c r="D2" s="97" t="s">
        <v>37</v>
      </c>
      <c r="E2" s="36" t="s">
        <v>28</v>
      </c>
      <c r="F2" s="36" t="s">
        <v>29</v>
      </c>
    </row>
    <row r="3" spans="1:6" x14ac:dyDescent="0.35">
      <c r="A3" s="71" t="s">
        <v>65</v>
      </c>
      <c r="B3" s="72">
        <v>12</v>
      </c>
      <c r="C3" s="73">
        <v>1200</v>
      </c>
      <c r="D3" s="74">
        <f>Table16714[[#This Row],[QUANTITY OR MONTHS]]*Table16714[[#This Row],[COST PER UNIT or MONTHLY AMOUNT]]</f>
        <v>14400</v>
      </c>
      <c r="E3" s="73">
        <v>500</v>
      </c>
      <c r="F3" s="75">
        <f>Table16714[[#This Row],[TOTAL COST]]-Table16714[[#This Row],[REQUESTED FROM CTAC]]</f>
        <v>13900</v>
      </c>
    </row>
    <row r="4" spans="1:6" x14ac:dyDescent="0.35">
      <c r="A4" s="16"/>
      <c r="B4" s="52"/>
      <c r="C4" s="17"/>
      <c r="D4" s="47">
        <f>Table16714[[#This Row],[QUANTITY OR MONTHS]]*Table16714[[#This Row],[COST PER UNIT or MONTHLY AMOUNT]]</f>
        <v>0</v>
      </c>
      <c r="E4" s="17">
        <v>0</v>
      </c>
      <c r="F4" s="48">
        <f>Table16714[[#This Row],[TOTAL COST]]-Table16714[[#This Row],[REQUESTED FROM CTAC]]</f>
        <v>0</v>
      </c>
    </row>
    <row r="5" spans="1:6" x14ac:dyDescent="0.35">
      <c r="A5" s="16"/>
      <c r="B5" s="52"/>
      <c r="C5" s="17"/>
      <c r="D5" s="47">
        <f>Table16714[[#This Row],[QUANTITY OR MONTHS]]*Table16714[[#This Row],[COST PER UNIT or MONTHLY AMOUNT]]</f>
        <v>0</v>
      </c>
      <c r="E5" s="17">
        <v>0</v>
      </c>
      <c r="F5" s="48">
        <f>Table16714[[#This Row],[TOTAL COST]]-Table16714[[#This Row],[REQUESTED FROM CTAC]]</f>
        <v>0</v>
      </c>
    </row>
    <row r="6" spans="1:6" x14ac:dyDescent="0.35">
      <c r="A6" s="16"/>
      <c r="B6" s="52"/>
      <c r="C6" s="17"/>
      <c r="D6" s="47">
        <f>Table16714[[#This Row],[QUANTITY OR MONTHS]]*Table16714[[#This Row],[COST PER UNIT or MONTHLY AMOUNT]]</f>
        <v>0</v>
      </c>
      <c r="E6" s="17">
        <v>0</v>
      </c>
      <c r="F6" s="48">
        <f>Table16714[[#This Row],[TOTAL COST]]-Table16714[[#This Row],[REQUESTED FROM CTAC]]</f>
        <v>0</v>
      </c>
    </row>
    <row r="7" spans="1:6" x14ac:dyDescent="0.35">
      <c r="A7" s="16"/>
      <c r="B7" s="52"/>
      <c r="C7" s="17"/>
      <c r="D7" s="47">
        <f>Table16714[[#This Row],[QUANTITY OR MONTHS]]*Table16714[[#This Row],[COST PER UNIT or MONTHLY AMOUNT]]</f>
        <v>0</v>
      </c>
      <c r="E7" s="17">
        <v>0</v>
      </c>
      <c r="F7" s="48">
        <f>Table16714[[#This Row],[TOTAL COST]]-Table16714[[#This Row],[REQUESTED FROM CTAC]]</f>
        <v>0</v>
      </c>
    </row>
    <row r="8" spans="1:6" x14ac:dyDescent="0.35">
      <c r="A8" s="16"/>
      <c r="B8" s="52"/>
      <c r="C8" s="17"/>
      <c r="D8" s="47">
        <f>Table16714[[#This Row],[QUANTITY OR MONTHS]]*Table16714[[#This Row],[COST PER UNIT or MONTHLY AMOUNT]]</f>
        <v>0</v>
      </c>
      <c r="E8" s="17">
        <v>0</v>
      </c>
      <c r="F8" s="48">
        <f>Table16714[[#This Row],[TOTAL COST]]-Table16714[[#This Row],[REQUESTED FROM CTAC]]</f>
        <v>0</v>
      </c>
    </row>
    <row r="9" spans="1:6" x14ac:dyDescent="0.35">
      <c r="A9" s="16"/>
      <c r="B9" s="52"/>
      <c r="C9" s="17"/>
      <c r="D9" s="47">
        <f>Table16714[[#This Row],[QUANTITY OR MONTHS]]*Table16714[[#This Row],[COST PER UNIT or MONTHLY AMOUNT]]</f>
        <v>0</v>
      </c>
      <c r="E9" s="17">
        <v>0</v>
      </c>
      <c r="F9" s="48">
        <f>Table16714[[#This Row],[TOTAL COST]]-Table16714[[#This Row],[REQUESTED FROM CTAC]]</f>
        <v>0</v>
      </c>
    </row>
    <row r="10" spans="1:6" x14ac:dyDescent="0.35">
      <c r="A10" s="16"/>
      <c r="B10" s="52"/>
      <c r="C10" s="17"/>
      <c r="D10" s="47">
        <f>Table16714[[#This Row],[QUANTITY OR MONTHS]]*Table16714[[#This Row],[COST PER UNIT or MONTHLY AMOUNT]]</f>
        <v>0</v>
      </c>
      <c r="E10" s="17">
        <v>0</v>
      </c>
      <c r="F10" s="48">
        <f>Table16714[[#This Row],[TOTAL COST]]-Table16714[[#This Row],[REQUESTED FROM CTAC]]</f>
        <v>0</v>
      </c>
    </row>
    <row r="11" spans="1:6" x14ac:dyDescent="0.35">
      <c r="A11" s="16"/>
      <c r="B11" s="52"/>
      <c r="C11" s="17"/>
      <c r="D11" s="47">
        <f>Table16714[[#This Row],[QUANTITY OR MONTHS]]*Table16714[[#This Row],[COST PER UNIT or MONTHLY AMOUNT]]</f>
        <v>0</v>
      </c>
      <c r="E11" s="17">
        <v>0</v>
      </c>
      <c r="F11" s="48">
        <f>Table16714[[#This Row],[TOTAL COST]]-Table16714[[#This Row],[REQUESTED FROM CTAC]]</f>
        <v>0</v>
      </c>
    </row>
    <row r="12" spans="1:6" x14ac:dyDescent="0.35">
      <c r="A12" s="16"/>
      <c r="B12" s="52"/>
      <c r="C12" s="17"/>
      <c r="D12" s="47">
        <f>Table16714[[#This Row],[QUANTITY OR MONTHS]]*Table16714[[#This Row],[COST PER UNIT or MONTHLY AMOUNT]]</f>
        <v>0</v>
      </c>
      <c r="E12" s="17">
        <v>0</v>
      </c>
      <c r="F12" s="48">
        <f>Table16714[[#This Row],[TOTAL COST]]-Table16714[[#This Row],[REQUESTED FROM CTAC]]</f>
        <v>0</v>
      </c>
    </row>
    <row r="13" spans="1:6" x14ac:dyDescent="0.35">
      <c r="A13" s="16"/>
      <c r="B13" s="52"/>
      <c r="C13" s="17"/>
      <c r="D13" s="47">
        <f>Table16714[[#This Row],[QUANTITY OR MONTHS]]*Table16714[[#This Row],[COST PER UNIT or MONTHLY AMOUNT]]</f>
        <v>0</v>
      </c>
      <c r="E13" s="17">
        <v>0</v>
      </c>
      <c r="F13" s="48">
        <f>Table16714[[#This Row],[TOTAL COST]]-Table16714[[#This Row],[REQUESTED FROM CTAC]]</f>
        <v>0</v>
      </c>
    </row>
    <row r="14" spans="1:6" x14ac:dyDescent="0.35">
      <c r="A14" s="16"/>
      <c r="B14" s="52"/>
      <c r="C14" s="17"/>
      <c r="D14" s="47">
        <f>Table16714[[#This Row],[QUANTITY OR MONTHS]]*Table16714[[#This Row],[COST PER UNIT or MONTHLY AMOUNT]]</f>
        <v>0</v>
      </c>
      <c r="E14" s="17">
        <v>0</v>
      </c>
      <c r="F14" s="48">
        <f>Table16714[[#This Row],[TOTAL COST]]-Table16714[[#This Row],[REQUESTED FROM CTAC]]</f>
        <v>0</v>
      </c>
    </row>
    <row r="15" spans="1:6" x14ac:dyDescent="0.35">
      <c r="A15" s="16"/>
      <c r="B15" s="52"/>
      <c r="C15" s="17"/>
      <c r="D15" s="47">
        <f>Table16714[[#This Row],[QUANTITY OR MONTHS]]*Table16714[[#This Row],[COST PER UNIT or MONTHLY AMOUNT]]</f>
        <v>0</v>
      </c>
      <c r="E15" s="17">
        <v>0</v>
      </c>
      <c r="F15" s="48">
        <f>Table16714[[#This Row],[TOTAL COST]]-Table16714[[#This Row],[REQUESTED FROM CTAC]]</f>
        <v>0</v>
      </c>
    </row>
    <row r="16" spans="1:6" x14ac:dyDescent="0.35">
      <c r="A16" s="16"/>
      <c r="B16" s="52"/>
      <c r="C16" s="17"/>
      <c r="D16" s="47">
        <f>Table16714[[#This Row],[QUANTITY OR MONTHS]]*Table16714[[#This Row],[COST PER UNIT or MONTHLY AMOUNT]]</f>
        <v>0</v>
      </c>
      <c r="E16" s="17">
        <v>0</v>
      </c>
      <c r="F16" s="48">
        <f>Table16714[[#This Row],[TOTAL COST]]-Table16714[[#This Row],[REQUESTED FROM CTAC]]</f>
        <v>0</v>
      </c>
    </row>
    <row r="17" spans="1:8" x14ac:dyDescent="0.35">
      <c r="A17" s="16"/>
      <c r="B17" s="52"/>
      <c r="C17" s="17"/>
      <c r="D17" s="47">
        <f>Table16714[[#This Row],[QUANTITY OR MONTHS]]*Table16714[[#This Row],[COST PER UNIT or MONTHLY AMOUNT]]</f>
        <v>0</v>
      </c>
      <c r="E17" s="17">
        <v>0</v>
      </c>
      <c r="F17" s="48">
        <f>Table16714[[#This Row],[TOTAL COST]]-Table16714[[#This Row],[REQUESTED FROM CTAC]]</f>
        <v>0</v>
      </c>
    </row>
    <row r="18" spans="1:8" x14ac:dyDescent="0.35">
      <c r="A18" s="16"/>
      <c r="B18" s="52"/>
      <c r="C18" s="17"/>
      <c r="D18" s="47">
        <f>Table16714[[#This Row],[QUANTITY OR MONTHS]]*Table16714[[#This Row],[COST PER UNIT or MONTHLY AMOUNT]]</f>
        <v>0</v>
      </c>
      <c r="E18" s="17">
        <v>0</v>
      </c>
      <c r="F18" s="48">
        <f>Table16714[[#This Row],[TOTAL COST]]-Table16714[[#This Row],[REQUESTED FROM CTAC]]</f>
        <v>0</v>
      </c>
    </row>
    <row r="19" spans="1:8" x14ac:dyDescent="0.35">
      <c r="A19" s="5"/>
      <c r="B19" s="49"/>
      <c r="C19" s="50" t="s">
        <v>37</v>
      </c>
      <c r="D19" s="51">
        <f>SUM(D4:D18)</f>
        <v>0</v>
      </c>
      <c r="E19" s="51">
        <f t="shared" ref="E19:F19" si="0">SUM(E4:E18)</f>
        <v>0</v>
      </c>
      <c r="F19" s="51">
        <f t="shared" si="0"/>
        <v>0</v>
      </c>
    </row>
    <row r="21" spans="1:8" x14ac:dyDescent="0.35">
      <c r="A21" s="3"/>
    </row>
    <row r="22" spans="1:8" ht="15.75" customHeight="1" x14ac:dyDescent="0.35">
      <c r="A22" s="3"/>
    </row>
    <row r="23" spans="1:8" x14ac:dyDescent="0.35">
      <c r="A23" s="3"/>
    </row>
    <row r="24" spans="1:8" x14ac:dyDescent="0.35">
      <c r="A24" s="3"/>
    </row>
    <row r="25" spans="1:8" x14ac:dyDescent="0.35">
      <c r="A25" s="3"/>
    </row>
    <row r="26" spans="1:8" x14ac:dyDescent="0.35">
      <c r="A26" s="3"/>
    </row>
    <row r="27" spans="1:8" x14ac:dyDescent="0.35">
      <c r="A27" s="3"/>
    </row>
    <row r="28" spans="1:8" x14ac:dyDescent="0.35">
      <c r="A28" s="3"/>
    </row>
    <row r="29" spans="1:8" x14ac:dyDescent="0.35">
      <c r="A29" s="3"/>
    </row>
    <row r="30" spans="1:8" ht="16" thickBot="1" x14ac:dyDescent="0.4">
      <c r="A30" s="3" t="s">
        <v>102</v>
      </c>
    </row>
    <row r="31" spans="1:8" ht="15.75" customHeight="1" x14ac:dyDescent="0.35">
      <c r="A31" s="141"/>
      <c r="B31" s="142"/>
      <c r="C31" s="142"/>
      <c r="D31" s="142"/>
      <c r="E31" s="142"/>
      <c r="F31" s="143"/>
      <c r="G31" s="93"/>
      <c r="H31" s="93"/>
    </row>
    <row r="32" spans="1:8" x14ac:dyDescent="0.35">
      <c r="A32" s="144"/>
      <c r="B32" s="145"/>
      <c r="C32" s="145"/>
      <c r="D32" s="145"/>
      <c r="E32" s="145"/>
      <c r="F32" s="146"/>
      <c r="G32" s="93"/>
      <c r="H32" s="93"/>
    </row>
    <row r="33" spans="1:8" x14ac:dyDescent="0.35">
      <c r="A33" s="144"/>
      <c r="B33" s="145"/>
      <c r="C33" s="145"/>
      <c r="D33" s="145"/>
      <c r="E33" s="145"/>
      <c r="F33" s="146"/>
      <c r="G33" s="93"/>
      <c r="H33" s="93"/>
    </row>
    <row r="34" spans="1:8" x14ac:dyDescent="0.35">
      <c r="A34" s="144"/>
      <c r="B34" s="145"/>
      <c r="C34" s="145"/>
      <c r="D34" s="145"/>
      <c r="E34" s="145"/>
      <c r="F34" s="146"/>
      <c r="G34" s="93"/>
      <c r="H34" s="93"/>
    </row>
    <row r="35" spans="1:8" x14ac:dyDescent="0.35">
      <c r="A35" s="144"/>
      <c r="B35" s="145"/>
      <c r="C35" s="145"/>
      <c r="D35" s="145"/>
      <c r="E35" s="145"/>
      <c r="F35" s="146"/>
      <c r="G35" s="93"/>
      <c r="H35" s="93"/>
    </row>
    <row r="36" spans="1:8" x14ac:dyDescent="0.35">
      <c r="A36" s="144"/>
      <c r="B36" s="145"/>
      <c r="C36" s="145"/>
      <c r="D36" s="145"/>
      <c r="E36" s="145"/>
      <c r="F36" s="146"/>
      <c r="G36" s="93"/>
      <c r="H36" s="93"/>
    </row>
    <row r="37" spans="1:8" x14ac:dyDescent="0.35">
      <c r="A37" s="144"/>
      <c r="B37" s="145"/>
      <c r="C37" s="145"/>
      <c r="D37" s="145"/>
      <c r="E37" s="145"/>
      <c r="F37" s="146"/>
      <c r="G37" s="93"/>
      <c r="H37" s="93"/>
    </row>
    <row r="38" spans="1:8" x14ac:dyDescent="0.35">
      <c r="A38" s="144"/>
      <c r="B38" s="145"/>
      <c r="C38" s="145"/>
      <c r="D38" s="145"/>
      <c r="E38" s="145"/>
      <c r="F38" s="146"/>
      <c r="G38" s="93"/>
      <c r="H38" s="93"/>
    </row>
    <row r="39" spans="1:8" x14ac:dyDescent="0.35">
      <c r="A39" s="144"/>
      <c r="B39" s="145"/>
      <c r="C39" s="145"/>
      <c r="D39" s="145"/>
      <c r="E39" s="145"/>
      <c r="F39" s="146"/>
      <c r="G39" s="93"/>
      <c r="H39" s="93"/>
    </row>
    <row r="40" spans="1:8" x14ac:dyDescent="0.35">
      <c r="A40" s="144"/>
      <c r="B40" s="145"/>
      <c r="C40" s="145"/>
      <c r="D40" s="145"/>
      <c r="E40" s="145"/>
      <c r="F40" s="146"/>
      <c r="G40" s="93"/>
      <c r="H40" s="93"/>
    </row>
    <row r="41" spans="1:8" x14ac:dyDescent="0.35">
      <c r="A41" s="144"/>
      <c r="B41" s="145"/>
      <c r="C41" s="145"/>
      <c r="D41" s="145"/>
      <c r="E41" s="145"/>
      <c r="F41" s="146"/>
    </row>
    <row r="42" spans="1:8" x14ac:dyDescent="0.35">
      <c r="A42" s="144"/>
      <c r="B42" s="145"/>
      <c r="C42" s="145"/>
      <c r="D42" s="145"/>
      <c r="E42" s="145"/>
      <c r="F42" s="146"/>
    </row>
    <row r="43" spans="1:8" x14ac:dyDescent="0.35">
      <c r="A43" s="144"/>
      <c r="B43" s="145"/>
      <c r="C43" s="145"/>
      <c r="D43" s="145"/>
      <c r="E43" s="145"/>
      <c r="F43" s="146"/>
    </row>
    <row r="44" spans="1:8" ht="16" thickBot="1" x14ac:dyDescent="0.4">
      <c r="A44" s="147"/>
      <c r="B44" s="148"/>
      <c r="C44" s="148"/>
      <c r="D44" s="148"/>
      <c r="E44" s="148"/>
      <c r="F44" s="149"/>
    </row>
  </sheetData>
  <sheetProtection algorithmName="SHA-512" hashValue="/1MKYlzO6vz/csbe6N6eb6tynHGAvP1QlR3Xe8jGJk+qdDbaK0mTkwt7ZgP3gv7CinkSuNbxp2nR2L2/8BSo/A==" saltValue="M6k761S1MMVBDstOqtjocw==" spinCount="100000" sheet="1" objects="1" scenarios="1"/>
  <mergeCells count="1">
    <mergeCell ref="A31:F44"/>
  </mergeCells>
  <printOptions horizontalCentered="1" verticalCentered="1"/>
  <pageMargins left="0" right="0" top="0" bottom="0" header="0.3" footer="0.3"/>
  <pageSetup scale="81" orientation="landscape" r:id="rId1"/>
  <drawing r:id="rId2"/>
  <legacyDrawing r:id="rId3"/>
  <oleObjects>
    <mc:AlternateContent xmlns:mc="http://schemas.openxmlformats.org/markup-compatibility/2006">
      <mc:Choice Requires="x14">
        <oleObject progId="Word.Document.12" shapeId="15361" r:id="rId4">
          <objectPr defaultSize="0" autoPict="0" r:id="rId5">
            <anchor moveWithCells="1">
              <from>
                <xdr:col>0</xdr:col>
                <xdr:colOff>50800</xdr:colOff>
                <xdr:row>19</xdr:row>
                <xdr:rowOff>165100</xdr:rowOff>
              </from>
              <to>
                <xdr:col>5</xdr:col>
                <xdr:colOff>774700</xdr:colOff>
                <xdr:row>27</xdr:row>
                <xdr:rowOff>107950</xdr:rowOff>
              </to>
            </anchor>
          </objectPr>
        </oleObject>
      </mc:Choice>
      <mc:Fallback>
        <oleObject progId="Word.Document.12" shapeId="15361" r:id="rId4"/>
      </mc:Fallback>
    </mc:AlternateContent>
  </oleObjects>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D0479-F3AB-44FA-89F4-8CEF599D99DA}">
  <sheetPr>
    <pageSetUpPr fitToPage="1"/>
  </sheetPr>
  <dimension ref="A1:B23"/>
  <sheetViews>
    <sheetView workbookViewId="0">
      <selection activeCell="B7" sqref="B7"/>
    </sheetView>
  </sheetViews>
  <sheetFormatPr defaultColWidth="12.453125" defaultRowHeight="15.5" x14ac:dyDescent="0.35"/>
  <cols>
    <col min="1" max="1" width="59.26953125" style="2" customWidth="1"/>
    <col min="2" max="2" width="45.1796875" style="2" customWidth="1"/>
    <col min="3" max="16384" width="12.453125" style="2"/>
  </cols>
  <sheetData>
    <row r="1" spans="1:2" x14ac:dyDescent="0.35">
      <c r="A1" s="108" t="s">
        <v>59</v>
      </c>
      <c r="B1" s="108"/>
    </row>
    <row r="2" spans="1:2" x14ac:dyDescent="0.35">
      <c r="A2" s="1" t="s">
        <v>20</v>
      </c>
      <c r="B2" s="1" t="s">
        <v>21</v>
      </c>
    </row>
    <row r="3" spans="1:2" x14ac:dyDescent="0.35">
      <c r="A3" s="16"/>
      <c r="B3" s="17">
        <v>0</v>
      </c>
    </row>
    <row r="4" spans="1:2" x14ac:dyDescent="0.35">
      <c r="A4" s="16"/>
      <c r="B4" s="17">
        <v>0</v>
      </c>
    </row>
    <row r="5" spans="1:2" x14ac:dyDescent="0.35">
      <c r="A5" s="16"/>
      <c r="B5" s="17">
        <v>0</v>
      </c>
    </row>
    <row r="6" spans="1:2" x14ac:dyDescent="0.35">
      <c r="A6" s="16"/>
      <c r="B6" s="17">
        <v>0</v>
      </c>
    </row>
    <row r="7" spans="1:2" x14ac:dyDescent="0.35">
      <c r="A7" s="16"/>
      <c r="B7" s="17">
        <v>0</v>
      </c>
    </row>
    <row r="8" spans="1:2" x14ac:dyDescent="0.35">
      <c r="A8" s="16"/>
      <c r="B8" s="17">
        <v>0</v>
      </c>
    </row>
    <row r="9" spans="1:2" x14ac:dyDescent="0.35">
      <c r="A9" s="16"/>
      <c r="B9" s="17">
        <v>0</v>
      </c>
    </row>
    <row r="10" spans="1:2" x14ac:dyDescent="0.35">
      <c r="A10" s="16"/>
      <c r="B10" s="17">
        <v>0</v>
      </c>
    </row>
    <row r="11" spans="1:2" x14ac:dyDescent="0.35">
      <c r="A11" s="18" t="s">
        <v>22</v>
      </c>
      <c r="B11" s="19">
        <f>SUM(B3:B10)</f>
        <v>0</v>
      </c>
    </row>
    <row r="13" spans="1:2" ht="16" thickBot="1" x14ac:dyDescent="0.4">
      <c r="A13" s="3" t="s">
        <v>23</v>
      </c>
    </row>
    <row r="14" spans="1:2" x14ac:dyDescent="0.35">
      <c r="A14" s="109"/>
      <c r="B14" s="110"/>
    </row>
    <row r="15" spans="1:2" x14ac:dyDescent="0.35">
      <c r="A15" s="111"/>
      <c r="B15" s="112"/>
    </row>
    <row r="16" spans="1:2" x14ac:dyDescent="0.35">
      <c r="A16" s="111"/>
      <c r="B16" s="112"/>
    </row>
    <row r="17" spans="1:2" x14ac:dyDescent="0.35">
      <c r="A17" s="111"/>
      <c r="B17" s="112"/>
    </row>
    <row r="18" spans="1:2" x14ac:dyDescent="0.35">
      <c r="A18" s="111"/>
      <c r="B18" s="112"/>
    </row>
    <row r="19" spans="1:2" x14ac:dyDescent="0.35">
      <c r="A19" s="111"/>
      <c r="B19" s="112"/>
    </row>
    <row r="20" spans="1:2" x14ac:dyDescent="0.35">
      <c r="A20" s="111"/>
      <c r="B20" s="112"/>
    </row>
    <row r="21" spans="1:2" x14ac:dyDescent="0.35">
      <c r="A21" s="111"/>
      <c r="B21" s="112"/>
    </row>
    <row r="22" spans="1:2" x14ac:dyDescent="0.35">
      <c r="A22" s="111"/>
      <c r="B22" s="112"/>
    </row>
    <row r="23" spans="1:2" ht="16" thickBot="1" x14ac:dyDescent="0.4">
      <c r="A23" s="113"/>
      <c r="B23" s="114"/>
    </row>
  </sheetData>
  <mergeCells count="2">
    <mergeCell ref="A1:B1"/>
    <mergeCell ref="A14:B23"/>
  </mergeCells>
  <printOptions horizontalCentered="1" verticalCentered="1"/>
  <pageMargins left="0" right="0"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39C8-6805-41FE-8787-C6648AE74FAB}">
  <sheetPr>
    <pageSetUpPr fitToPage="1"/>
  </sheetPr>
  <dimension ref="A1:H50"/>
  <sheetViews>
    <sheetView tabSelected="1" workbookViewId="0">
      <selection activeCell="E7" sqref="E7"/>
    </sheetView>
  </sheetViews>
  <sheetFormatPr defaultColWidth="12.453125" defaultRowHeight="15.5" x14ac:dyDescent="0.35"/>
  <cols>
    <col min="1" max="1" width="31" style="2" customWidth="1"/>
    <col min="2" max="2" width="21.26953125" style="2" customWidth="1"/>
    <col min="3" max="3" width="19.54296875" style="2" customWidth="1"/>
    <col min="4" max="6" width="16.7265625" style="2" customWidth="1"/>
    <col min="7" max="16384" width="12.453125" style="2"/>
  </cols>
  <sheetData>
    <row r="1" spans="1:6" x14ac:dyDescent="0.35">
      <c r="A1" s="3" t="s">
        <v>24</v>
      </c>
    </row>
    <row r="2" spans="1:6" ht="31" x14ac:dyDescent="0.35">
      <c r="A2" s="20" t="s">
        <v>25</v>
      </c>
      <c r="B2" s="21" t="s">
        <v>60</v>
      </c>
      <c r="C2" s="22" t="s">
        <v>26</v>
      </c>
      <c r="D2" s="23" t="s">
        <v>27</v>
      </c>
      <c r="E2" s="22" t="s">
        <v>28</v>
      </c>
      <c r="F2" s="22" t="s">
        <v>29</v>
      </c>
    </row>
    <row r="3" spans="1:6" x14ac:dyDescent="0.35">
      <c r="A3" s="60" t="s">
        <v>62</v>
      </c>
      <c r="B3" s="61">
        <v>25000</v>
      </c>
      <c r="C3" s="62">
        <v>0.5</v>
      </c>
      <c r="D3" s="63">
        <f>SUM(Table4[[#This Row],[Annual Salary]]*Table4[[#This Row],[% OF TIME ON THIS PROJECT]])</f>
        <v>12500</v>
      </c>
      <c r="E3" s="64">
        <v>50</v>
      </c>
      <c r="F3" s="65">
        <f>SUM(Table4[[#This Row],[TOTAL COSTS]]-Table4[[#This Row],[REQUESTED FROM CTAC]])</f>
        <v>12450</v>
      </c>
    </row>
    <row r="4" spans="1:6" x14ac:dyDescent="0.35">
      <c r="A4" s="24"/>
      <c r="B4" s="61"/>
      <c r="C4" s="62"/>
      <c r="D4" s="26">
        <f>SUM(Table4[[#This Row],[Annual Salary]]*Table4[[#This Row],[% OF TIME ON THIS PROJECT]])</f>
        <v>0</v>
      </c>
      <c r="E4" s="27"/>
      <c r="F4" s="28">
        <f>SUM(Table4[[#This Row],[TOTAL COSTS]]-Table4[[#This Row],[REQUESTED FROM CTAC]])</f>
        <v>0</v>
      </c>
    </row>
    <row r="5" spans="1:6" x14ac:dyDescent="0.35">
      <c r="A5" s="24"/>
      <c r="B5" s="61"/>
      <c r="C5" s="62"/>
      <c r="D5" s="26">
        <f>SUM(Table4[[#This Row],[Annual Salary]]*Table4[[#This Row],[% OF TIME ON THIS PROJECT]])</f>
        <v>0</v>
      </c>
      <c r="E5" s="27"/>
      <c r="F5" s="28">
        <f>SUM(Table4[[#This Row],[TOTAL COSTS]]-Table4[[#This Row],[REQUESTED FROM CTAC]])</f>
        <v>0</v>
      </c>
    </row>
    <row r="6" spans="1:6" x14ac:dyDescent="0.35">
      <c r="A6" s="24"/>
      <c r="B6" s="61"/>
      <c r="C6" s="62"/>
      <c r="D6" s="26">
        <f>SUM(Table4[[#This Row],[Annual Salary]]*Table4[[#This Row],[% OF TIME ON THIS PROJECT]])</f>
        <v>0</v>
      </c>
      <c r="E6" s="27"/>
      <c r="F6" s="28">
        <f>SUM(Table4[[#This Row],[TOTAL COSTS]]-Table4[[#This Row],[REQUESTED FROM CTAC]])</f>
        <v>0</v>
      </c>
    </row>
    <row r="7" spans="1:6" x14ac:dyDescent="0.35">
      <c r="A7" s="24"/>
      <c r="B7" s="61"/>
      <c r="C7" s="62"/>
      <c r="D7" s="26">
        <f>SUM(Table4[[#This Row],[Annual Salary]]*Table4[[#This Row],[% OF TIME ON THIS PROJECT]])</f>
        <v>0</v>
      </c>
      <c r="E7" s="27"/>
      <c r="F7" s="28">
        <f>SUM(Table4[[#This Row],[TOTAL COSTS]]-Table4[[#This Row],[REQUESTED FROM CTAC]])</f>
        <v>0</v>
      </c>
    </row>
    <row r="8" spans="1:6" x14ac:dyDescent="0.35">
      <c r="A8" s="24"/>
      <c r="B8" s="61"/>
      <c r="C8" s="62"/>
      <c r="D8" s="26">
        <f>SUM(Table4[[#This Row],[Annual Salary]]*Table4[[#This Row],[% OF TIME ON THIS PROJECT]])</f>
        <v>0</v>
      </c>
      <c r="E8" s="27"/>
      <c r="F8" s="28">
        <f>SUM(Table4[[#This Row],[TOTAL COSTS]]-Table4[[#This Row],[REQUESTED FROM CTAC]])</f>
        <v>0</v>
      </c>
    </row>
    <row r="9" spans="1:6" x14ac:dyDescent="0.35">
      <c r="A9" s="24"/>
      <c r="B9" s="61"/>
      <c r="C9" s="62"/>
      <c r="D9" s="26">
        <f>SUM(Table4[[#This Row],[Annual Salary]]*Table4[[#This Row],[% OF TIME ON THIS PROJECT]])</f>
        <v>0</v>
      </c>
      <c r="E9" s="27"/>
      <c r="F9" s="28">
        <f>SUM(Table4[[#This Row],[TOTAL COSTS]]-Table4[[#This Row],[REQUESTED FROM CTAC]])</f>
        <v>0</v>
      </c>
    </row>
    <row r="10" spans="1:6" x14ac:dyDescent="0.35">
      <c r="A10" s="24"/>
      <c r="B10" s="61"/>
      <c r="C10" s="62"/>
      <c r="D10" s="26">
        <f>SUM(Table4[[#This Row],[Annual Salary]]*Table4[[#This Row],[% OF TIME ON THIS PROJECT]])</f>
        <v>0</v>
      </c>
      <c r="E10" s="27"/>
      <c r="F10" s="28">
        <f>SUM(Table4[[#This Row],[TOTAL COSTS]]-Table4[[#This Row],[REQUESTED FROM CTAC]])</f>
        <v>0</v>
      </c>
    </row>
    <row r="11" spans="1:6" x14ac:dyDescent="0.35">
      <c r="A11" s="24"/>
      <c r="B11" s="61"/>
      <c r="C11" s="62"/>
      <c r="D11" s="26">
        <f>SUM(Table4[[#This Row],[Annual Salary]]*Table4[[#This Row],[% OF TIME ON THIS PROJECT]])</f>
        <v>0</v>
      </c>
      <c r="E11" s="27"/>
      <c r="F11" s="28">
        <f>SUM(Table4[[#This Row],[TOTAL COSTS]]-Table4[[#This Row],[REQUESTED FROM CTAC]])</f>
        <v>0</v>
      </c>
    </row>
    <row r="12" spans="1:6" x14ac:dyDescent="0.35">
      <c r="A12" s="24"/>
      <c r="B12" s="61"/>
      <c r="C12" s="62"/>
      <c r="D12" s="26">
        <f>SUM(Table4[[#This Row],[Annual Salary]]*Table4[[#This Row],[% OF TIME ON THIS PROJECT]])</f>
        <v>0</v>
      </c>
      <c r="E12" s="27"/>
      <c r="F12" s="28">
        <f>Table4[[#This Row],[TOTAL COSTS]]-Table4[[#This Row],[REQUESTED FROM CTAC]]</f>
        <v>0</v>
      </c>
    </row>
    <row r="13" spans="1:6" x14ac:dyDescent="0.35">
      <c r="A13" s="29"/>
      <c r="B13" s="30"/>
      <c r="C13" s="31" t="s">
        <v>30</v>
      </c>
      <c r="D13" s="32">
        <f>SUM(D4:D12)</f>
        <v>0</v>
      </c>
      <c r="E13" s="32">
        <f t="shared" ref="E13:F13" si="0">SUM(E4:E12)</f>
        <v>0</v>
      </c>
      <c r="F13" s="32">
        <f t="shared" si="0"/>
        <v>0</v>
      </c>
    </row>
    <row r="14" spans="1:6" x14ac:dyDescent="0.35">
      <c r="B14" s="53"/>
      <c r="C14" s="54"/>
      <c r="D14" s="55"/>
      <c r="E14" s="55"/>
      <c r="F14" s="55"/>
    </row>
    <row r="15" spans="1:6" x14ac:dyDescent="0.35">
      <c r="B15" s="53"/>
      <c r="C15" s="54"/>
      <c r="D15" s="55"/>
      <c r="E15" s="55"/>
      <c r="F15" s="55"/>
    </row>
    <row r="16" spans="1:6" x14ac:dyDescent="0.35">
      <c r="B16" s="53"/>
      <c r="C16" s="54"/>
      <c r="D16" s="55"/>
      <c r="E16" s="55"/>
      <c r="F16" s="55"/>
    </row>
    <row r="17" spans="1:8" x14ac:dyDescent="0.35">
      <c r="B17" s="53"/>
      <c r="C17" s="54"/>
      <c r="D17" s="55"/>
      <c r="E17" s="55"/>
      <c r="F17" s="55"/>
    </row>
    <row r="18" spans="1:8" x14ac:dyDescent="0.35">
      <c r="B18" s="53"/>
      <c r="C18" s="54"/>
      <c r="D18" s="55"/>
      <c r="E18" s="55"/>
      <c r="F18" s="55"/>
    </row>
    <row r="19" spans="1:8" x14ac:dyDescent="0.35">
      <c r="B19" s="53"/>
      <c r="C19" s="54"/>
      <c r="D19" s="55"/>
      <c r="E19" s="55"/>
      <c r="F19" s="55"/>
    </row>
    <row r="20" spans="1:8" x14ac:dyDescent="0.35">
      <c r="B20" s="53"/>
      <c r="C20" s="54"/>
      <c r="D20" s="55"/>
      <c r="E20" s="55"/>
      <c r="F20" s="55"/>
    </row>
    <row r="21" spans="1:8" x14ac:dyDescent="0.35">
      <c r="B21" s="53"/>
      <c r="C21" s="54"/>
      <c r="D21" s="55"/>
      <c r="E21" s="55"/>
      <c r="F21" s="55"/>
    </row>
    <row r="22" spans="1:8" x14ac:dyDescent="0.35">
      <c r="B22" s="53"/>
      <c r="C22" s="54"/>
      <c r="D22" s="55"/>
      <c r="E22" s="55"/>
      <c r="F22" s="55"/>
    </row>
    <row r="23" spans="1:8" x14ac:dyDescent="0.35">
      <c r="B23" s="53"/>
      <c r="C23" s="54"/>
      <c r="D23" s="55"/>
      <c r="E23" s="55"/>
      <c r="F23" s="55"/>
    </row>
    <row r="24" spans="1:8" x14ac:dyDescent="0.35">
      <c r="B24" s="53"/>
      <c r="C24" s="54"/>
      <c r="D24" s="55"/>
      <c r="E24" s="55"/>
      <c r="F24" s="55"/>
    </row>
    <row r="25" spans="1:8" x14ac:dyDescent="0.35">
      <c r="A25" s="92"/>
      <c r="B25" s="93"/>
      <c r="C25" s="93"/>
      <c r="D25" s="93"/>
      <c r="E25" s="93"/>
      <c r="F25" s="93"/>
    </row>
    <row r="26" spans="1:8" x14ac:dyDescent="0.35">
      <c r="A26" s="2" t="s">
        <v>87</v>
      </c>
      <c r="B26" s="93"/>
      <c r="C26" s="93"/>
      <c r="D26" s="93"/>
      <c r="E26" s="93"/>
      <c r="F26" s="93"/>
    </row>
    <row r="27" spans="1:8" x14ac:dyDescent="0.35">
      <c r="B27" s="93"/>
      <c r="C27" s="93"/>
      <c r="D27" s="93"/>
      <c r="E27" s="93"/>
      <c r="F27" s="93"/>
    </row>
    <row r="28" spans="1:8" s="96" customFormat="1" x14ac:dyDescent="0.35">
      <c r="A28" s="94" t="s">
        <v>25</v>
      </c>
      <c r="B28" s="94" t="s">
        <v>23</v>
      </c>
      <c r="C28" s="95"/>
      <c r="D28" s="95"/>
      <c r="E28" s="95"/>
      <c r="F28" s="95"/>
    </row>
    <row r="29" spans="1:8" x14ac:dyDescent="0.35">
      <c r="A29" s="129" t="s">
        <v>88</v>
      </c>
      <c r="B29" s="123" t="s">
        <v>89</v>
      </c>
      <c r="C29" s="124"/>
      <c r="D29" s="124"/>
      <c r="E29" s="124"/>
      <c r="F29" s="124"/>
      <c r="G29" s="124"/>
      <c r="H29" s="125"/>
    </row>
    <row r="30" spans="1:8" x14ac:dyDescent="0.35">
      <c r="A30" s="130"/>
      <c r="B30" s="126"/>
      <c r="C30" s="127"/>
      <c r="D30" s="127"/>
      <c r="E30" s="127"/>
      <c r="F30" s="127"/>
      <c r="G30" s="127"/>
      <c r="H30" s="128"/>
    </row>
    <row r="31" spans="1:8" x14ac:dyDescent="0.35">
      <c r="A31" s="115"/>
      <c r="B31" s="117"/>
      <c r="C31" s="118"/>
      <c r="D31" s="118"/>
      <c r="E31" s="118"/>
      <c r="F31" s="118"/>
      <c r="G31" s="118"/>
      <c r="H31" s="119"/>
    </row>
    <row r="32" spans="1:8" x14ac:dyDescent="0.35">
      <c r="A32" s="116"/>
      <c r="B32" s="120"/>
      <c r="C32" s="121"/>
      <c r="D32" s="121"/>
      <c r="E32" s="121"/>
      <c r="F32" s="121"/>
      <c r="G32" s="121"/>
      <c r="H32" s="122"/>
    </row>
    <row r="33" spans="1:8" x14ac:dyDescent="0.35">
      <c r="A33" s="115"/>
      <c r="B33" s="117"/>
      <c r="C33" s="118"/>
      <c r="D33" s="118"/>
      <c r="E33" s="118"/>
      <c r="F33" s="118"/>
      <c r="G33" s="118"/>
      <c r="H33" s="119"/>
    </row>
    <row r="34" spans="1:8" x14ac:dyDescent="0.35">
      <c r="A34" s="116"/>
      <c r="B34" s="120"/>
      <c r="C34" s="121"/>
      <c r="D34" s="121"/>
      <c r="E34" s="121"/>
      <c r="F34" s="121"/>
      <c r="G34" s="121"/>
      <c r="H34" s="122"/>
    </row>
    <row r="35" spans="1:8" x14ac:dyDescent="0.35">
      <c r="A35" s="115"/>
      <c r="B35" s="117"/>
      <c r="C35" s="118"/>
      <c r="D35" s="118"/>
      <c r="E35" s="118"/>
      <c r="F35" s="118"/>
      <c r="G35" s="118"/>
      <c r="H35" s="119"/>
    </row>
    <row r="36" spans="1:8" x14ac:dyDescent="0.35">
      <c r="A36" s="116"/>
      <c r="B36" s="120"/>
      <c r="C36" s="121"/>
      <c r="D36" s="121"/>
      <c r="E36" s="121"/>
      <c r="F36" s="121"/>
      <c r="G36" s="121"/>
      <c r="H36" s="122"/>
    </row>
    <row r="37" spans="1:8" x14ac:dyDescent="0.35">
      <c r="A37" s="115"/>
      <c r="B37" s="117"/>
      <c r="C37" s="118"/>
      <c r="D37" s="118"/>
      <c r="E37" s="118"/>
      <c r="F37" s="118"/>
      <c r="G37" s="118"/>
      <c r="H37" s="119"/>
    </row>
    <row r="38" spans="1:8" x14ac:dyDescent="0.35">
      <c r="A38" s="116"/>
      <c r="B38" s="120"/>
      <c r="C38" s="121"/>
      <c r="D38" s="121"/>
      <c r="E38" s="121"/>
      <c r="F38" s="121"/>
      <c r="G38" s="121"/>
      <c r="H38" s="122"/>
    </row>
    <row r="39" spans="1:8" x14ac:dyDescent="0.35">
      <c r="A39" s="115"/>
      <c r="B39" s="117"/>
      <c r="C39" s="118"/>
      <c r="D39" s="118"/>
      <c r="E39" s="118"/>
      <c r="F39" s="118"/>
      <c r="G39" s="118"/>
      <c r="H39" s="119"/>
    </row>
    <row r="40" spans="1:8" x14ac:dyDescent="0.35">
      <c r="A40" s="116"/>
      <c r="B40" s="120"/>
      <c r="C40" s="121"/>
      <c r="D40" s="121"/>
      <c r="E40" s="121"/>
      <c r="F40" s="121"/>
      <c r="G40" s="121"/>
      <c r="H40" s="122"/>
    </row>
    <row r="41" spans="1:8" x14ac:dyDescent="0.35">
      <c r="A41" s="115"/>
      <c r="B41" s="117"/>
      <c r="C41" s="118"/>
      <c r="D41" s="118"/>
      <c r="E41" s="118"/>
      <c r="F41" s="118"/>
      <c r="G41" s="118"/>
      <c r="H41" s="119"/>
    </row>
    <row r="42" spans="1:8" x14ac:dyDescent="0.35">
      <c r="A42" s="116"/>
      <c r="B42" s="120"/>
      <c r="C42" s="121"/>
      <c r="D42" s="121"/>
      <c r="E42" s="121"/>
      <c r="F42" s="121"/>
      <c r="G42" s="121"/>
      <c r="H42" s="122"/>
    </row>
    <row r="43" spans="1:8" x14ac:dyDescent="0.35">
      <c r="A43" s="115"/>
      <c r="B43" s="117"/>
      <c r="C43" s="118"/>
      <c r="D43" s="118"/>
      <c r="E43" s="118"/>
      <c r="F43" s="118"/>
      <c r="G43" s="118"/>
      <c r="H43" s="119"/>
    </row>
    <row r="44" spans="1:8" x14ac:dyDescent="0.35">
      <c r="A44" s="116"/>
      <c r="B44" s="120"/>
      <c r="C44" s="121"/>
      <c r="D44" s="121"/>
      <c r="E44" s="121"/>
      <c r="F44" s="121"/>
      <c r="G44" s="121"/>
      <c r="H44" s="122"/>
    </row>
    <row r="45" spans="1:8" x14ac:dyDescent="0.35">
      <c r="A45" s="115"/>
      <c r="B45" s="117"/>
      <c r="C45" s="118"/>
      <c r="D45" s="118"/>
      <c r="E45" s="118"/>
      <c r="F45" s="118"/>
      <c r="G45" s="118"/>
      <c r="H45" s="119"/>
    </row>
    <row r="46" spans="1:8" x14ac:dyDescent="0.35">
      <c r="A46" s="116"/>
      <c r="B46" s="120"/>
      <c r="C46" s="121"/>
      <c r="D46" s="121"/>
      <c r="E46" s="121"/>
      <c r="F46" s="121"/>
      <c r="G46" s="121"/>
      <c r="H46" s="122"/>
    </row>
    <row r="47" spans="1:8" x14ac:dyDescent="0.35">
      <c r="A47" s="115"/>
      <c r="B47" s="117"/>
      <c r="C47" s="118"/>
      <c r="D47" s="118"/>
      <c r="E47" s="118"/>
      <c r="F47" s="118"/>
      <c r="G47" s="118"/>
      <c r="H47" s="119"/>
    </row>
    <row r="48" spans="1:8" x14ac:dyDescent="0.35">
      <c r="A48" s="116"/>
      <c r="B48" s="120"/>
      <c r="C48" s="121"/>
      <c r="D48" s="121"/>
      <c r="E48" s="121"/>
      <c r="F48" s="121"/>
      <c r="G48" s="121"/>
      <c r="H48" s="122"/>
    </row>
    <row r="49" spans="1:8" x14ac:dyDescent="0.35">
      <c r="A49" s="115"/>
      <c r="B49" s="117"/>
      <c r="C49" s="118"/>
      <c r="D49" s="118"/>
      <c r="E49" s="118"/>
      <c r="F49" s="118"/>
      <c r="G49" s="118"/>
      <c r="H49" s="119"/>
    </row>
    <row r="50" spans="1:8" x14ac:dyDescent="0.35">
      <c r="A50" s="116"/>
      <c r="B50" s="120"/>
      <c r="C50" s="121"/>
      <c r="D50" s="121"/>
      <c r="E50" s="121"/>
      <c r="F50" s="121"/>
      <c r="G50" s="121"/>
      <c r="H50" s="122"/>
    </row>
  </sheetData>
  <sheetProtection algorithmName="SHA-512" hashValue="TXSQc3c9EnNrDguxR9vy5r3HhS/2xZFHbVPNe8MTArKDvtb5MmsW3RIVKGNvnXLgq0cfSMB2rXwjgkW99cQpdQ==" saltValue="3g233olVJKMmMrjswXzQ4A==" spinCount="100000" sheet="1" objects="1" scenarios="1"/>
  <mergeCells count="22">
    <mergeCell ref="A47:A48"/>
    <mergeCell ref="B47:H48"/>
    <mergeCell ref="A49:A50"/>
    <mergeCell ref="B49:H50"/>
    <mergeCell ref="B29:H30"/>
    <mergeCell ref="A29:A30"/>
    <mergeCell ref="A31:A32"/>
    <mergeCell ref="B31:H32"/>
    <mergeCell ref="A37:A38"/>
    <mergeCell ref="B37:H38"/>
    <mergeCell ref="A39:A40"/>
    <mergeCell ref="B39:H40"/>
    <mergeCell ref="A41:A42"/>
    <mergeCell ref="B41:H42"/>
    <mergeCell ref="A43:A44"/>
    <mergeCell ref="B43:H44"/>
    <mergeCell ref="A45:A46"/>
    <mergeCell ref="B45:H46"/>
    <mergeCell ref="A33:A34"/>
    <mergeCell ref="B33:H34"/>
    <mergeCell ref="A35:A36"/>
    <mergeCell ref="B35:H36"/>
  </mergeCells>
  <printOptions horizontalCentered="1" verticalCentered="1"/>
  <pageMargins left="0" right="0" top="0" bottom="0" header="0.3" footer="0.3"/>
  <pageSetup scale="74" orientation="landscape" r:id="rId1"/>
  <drawing r:id="rId2"/>
  <legacyDrawing r:id="rId3"/>
  <oleObjects>
    <mc:AlternateContent xmlns:mc="http://schemas.openxmlformats.org/markup-compatibility/2006">
      <mc:Choice Requires="x14">
        <oleObject progId="Word.Document.12" shapeId="4099" r:id="rId4">
          <objectPr defaultSize="0" r:id="rId5">
            <anchor moveWithCells="1">
              <from>
                <xdr:col>0</xdr:col>
                <xdr:colOff>31750</xdr:colOff>
                <xdr:row>13</xdr:row>
                <xdr:rowOff>127000</xdr:rowOff>
              </from>
              <to>
                <xdr:col>7</xdr:col>
                <xdr:colOff>603250</xdr:colOff>
                <xdr:row>23</xdr:row>
                <xdr:rowOff>50800</xdr:rowOff>
              </to>
            </anchor>
          </objectPr>
        </oleObject>
      </mc:Choice>
      <mc:Fallback>
        <oleObject progId="Word.Document.12" shapeId="4099" r:id="rId4"/>
      </mc:Fallback>
    </mc:AlternateContent>
  </oleObjects>
  <tableParts count="1">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62B88-C87D-4007-985C-5FE8FA3422A1}">
  <sheetPr>
    <pageSetUpPr fitToPage="1"/>
  </sheetPr>
  <dimension ref="A1:K34"/>
  <sheetViews>
    <sheetView topLeftCell="A9" workbookViewId="0">
      <selection activeCell="A24" sqref="A24:K34"/>
    </sheetView>
  </sheetViews>
  <sheetFormatPr defaultColWidth="12.453125" defaultRowHeight="15.5" x14ac:dyDescent="0.35"/>
  <cols>
    <col min="1" max="1" width="33.1796875" style="2" customWidth="1"/>
    <col min="2" max="2" width="16.7265625" style="2" customWidth="1"/>
    <col min="3" max="3" width="14.7265625" style="2" customWidth="1"/>
    <col min="4" max="4" width="12.1796875" style="2" customWidth="1"/>
    <col min="5" max="5" width="13.81640625" style="2" customWidth="1"/>
    <col min="6" max="6" width="13.7265625" style="2" customWidth="1"/>
    <col min="7" max="7" width="13.26953125" style="2" customWidth="1"/>
    <col min="8" max="8" width="16.1796875" style="2" customWidth="1"/>
    <col min="9" max="9" width="20.453125" style="2" customWidth="1"/>
    <col min="10" max="10" width="16.1796875" style="2" customWidth="1"/>
    <col min="11" max="11" width="13.26953125" style="2" customWidth="1"/>
    <col min="12" max="16384" width="12.453125" style="2"/>
  </cols>
  <sheetData>
    <row r="1" spans="1:11" x14ac:dyDescent="0.35">
      <c r="A1" s="3" t="s">
        <v>31</v>
      </c>
    </row>
    <row r="2" spans="1:11" ht="31" x14ac:dyDescent="0.35">
      <c r="A2" s="34" t="s">
        <v>25</v>
      </c>
      <c r="B2" s="22" t="s">
        <v>79</v>
      </c>
      <c r="C2" s="22" t="s">
        <v>61</v>
      </c>
      <c r="D2" s="22" t="s">
        <v>32</v>
      </c>
      <c r="E2" s="22" t="s">
        <v>33</v>
      </c>
      <c r="F2" s="22" t="s">
        <v>34</v>
      </c>
      <c r="G2" s="22" t="s">
        <v>35</v>
      </c>
      <c r="H2" s="22" t="s">
        <v>36</v>
      </c>
      <c r="I2" s="35" t="s">
        <v>80</v>
      </c>
      <c r="J2" s="36" t="s">
        <v>28</v>
      </c>
      <c r="K2" s="36" t="s">
        <v>29</v>
      </c>
    </row>
    <row r="3" spans="1:11" x14ac:dyDescent="0.35">
      <c r="A3" s="66" t="str">
        <f>+Table4[[#This Row],[POSITION TITLE]]</f>
        <v>Example Program Coordinator</v>
      </c>
      <c r="B3" s="67">
        <f>SUM(Table4[[#This Row],[TOTAL COSTS]])</f>
        <v>12500</v>
      </c>
      <c r="C3" s="70">
        <f>+Table3[[#This Row],[Annual SALARY]]*0.062</f>
        <v>775</v>
      </c>
      <c r="D3" s="82">
        <f>+Table3[[#This Row],[Annual SALARY]]*0.0145</f>
        <v>181.25</v>
      </c>
      <c r="E3" s="39">
        <v>600</v>
      </c>
      <c r="F3" s="39">
        <v>120</v>
      </c>
      <c r="G3" s="39">
        <v>350</v>
      </c>
      <c r="H3" s="39">
        <v>10</v>
      </c>
      <c r="I3" s="40">
        <f>SUM(Table3[[#This Row],[Social Security]:[OTHER ]])</f>
        <v>2036.25</v>
      </c>
      <c r="J3" s="68">
        <v>500</v>
      </c>
      <c r="K3" s="69">
        <f>Table3[[#This Row],[TOTAL ANNUAL COST]]-J3</f>
        <v>1536.25</v>
      </c>
    </row>
    <row r="4" spans="1:11" x14ac:dyDescent="0.35">
      <c r="A4" s="37">
        <f>+Table4[[#This Row],[POSITION TITLE]]</f>
        <v>0</v>
      </c>
      <c r="B4" s="67">
        <f>SUM(Table4[[#This Row],[TOTAL COSTS]])</f>
        <v>0</v>
      </c>
      <c r="C4" s="70">
        <f>+Table3[[#This Row],[Annual SALARY]]*0.062</f>
        <v>0</v>
      </c>
      <c r="D4" s="82">
        <f>+Table3[[#This Row],[Annual SALARY]]*0.0145</f>
        <v>0</v>
      </c>
      <c r="E4" s="39"/>
      <c r="F4" s="39"/>
      <c r="G4" s="39"/>
      <c r="H4" s="39"/>
      <c r="I4" s="40">
        <f>SUM(Table3[[#This Row],[Social Security]:[OTHER ]])</f>
        <v>0</v>
      </c>
      <c r="J4" s="41"/>
      <c r="K4" s="42">
        <f>Table3[[#This Row],[TOTAL ANNUAL COST]]-J4</f>
        <v>0</v>
      </c>
    </row>
    <row r="5" spans="1:11" x14ac:dyDescent="0.35">
      <c r="A5" s="37">
        <f>+Table4[[#This Row],[POSITION TITLE]]</f>
        <v>0</v>
      </c>
      <c r="B5" s="67">
        <f>SUM(Table4[[#This Row],[TOTAL COSTS]])</f>
        <v>0</v>
      </c>
      <c r="C5" s="70">
        <f>+Table3[[#This Row],[Annual SALARY]]*0.062</f>
        <v>0</v>
      </c>
      <c r="D5" s="82">
        <f>+Table3[[#This Row],[Annual SALARY]]*0.0145</f>
        <v>0</v>
      </c>
      <c r="E5" s="39"/>
      <c r="F5" s="39"/>
      <c r="G5" s="39"/>
      <c r="H5" s="39"/>
      <c r="I5" s="40">
        <f>SUM(Table3[[#This Row],[Social Security]:[OTHER ]])</f>
        <v>0</v>
      </c>
      <c r="J5" s="41"/>
      <c r="K5" s="42">
        <f>Table3[[#This Row],[TOTAL ANNUAL COST]]-J5</f>
        <v>0</v>
      </c>
    </row>
    <row r="6" spans="1:11" x14ac:dyDescent="0.35">
      <c r="A6" s="37">
        <f>+Table4[[#This Row],[POSITION TITLE]]</f>
        <v>0</v>
      </c>
      <c r="B6" s="67">
        <f>SUM(Table4[[#This Row],[TOTAL COSTS]])</f>
        <v>0</v>
      </c>
      <c r="C6" s="70">
        <f>+Table3[[#This Row],[Annual SALARY]]*0.062</f>
        <v>0</v>
      </c>
      <c r="D6" s="82">
        <f>+Table3[[#This Row],[Annual SALARY]]*0.0145</f>
        <v>0</v>
      </c>
      <c r="E6" s="39"/>
      <c r="F6" s="39"/>
      <c r="G6" s="39"/>
      <c r="H6" s="39"/>
      <c r="I6" s="40">
        <f>SUM(Table3[[#This Row],[Social Security]:[OTHER ]])</f>
        <v>0</v>
      </c>
      <c r="J6" s="41"/>
      <c r="K6" s="42">
        <f>Table3[[#This Row],[TOTAL ANNUAL COST]]-J6</f>
        <v>0</v>
      </c>
    </row>
    <row r="7" spans="1:11" x14ac:dyDescent="0.35">
      <c r="A7" s="37">
        <f>+Table4[[#This Row],[POSITION TITLE]]</f>
        <v>0</v>
      </c>
      <c r="B7" s="67">
        <f>SUM(Table4[[#This Row],[TOTAL COSTS]])</f>
        <v>0</v>
      </c>
      <c r="C7" s="70">
        <f>+Table3[[#This Row],[Annual SALARY]]*0.062</f>
        <v>0</v>
      </c>
      <c r="D7" s="82">
        <f>+Table3[[#This Row],[Annual SALARY]]*0.0145</f>
        <v>0</v>
      </c>
      <c r="E7" s="39"/>
      <c r="F7" s="39"/>
      <c r="G7" s="39"/>
      <c r="H7" s="39"/>
      <c r="I7" s="40">
        <f>SUM(Table3[[#This Row],[Social Security]:[OTHER ]])</f>
        <v>0</v>
      </c>
      <c r="J7" s="41"/>
      <c r="K7" s="42">
        <f>Table3[[#This Row],[TOTAL ANNUAL COST]]-J7</f>
        <v>0</v>
      </c>
    </row>
    <row r="8" spans="1:11" x14ac:dyDescent="0.35">
      <c r="A8" s="37">
        <f>+Table4[[#This Row],[POSITION TITLE]]</f>
        <v>0</v>
      </c>
      <c r="B8" s="67">
        <f>SUM(Table4[[#This Row],[TOTAL COSTS]])</f>
        <v>0</v>
      </c>
      <c r="C8" s="70">
        <f>+Table3[[#This Row],[Annual SALARY]]*0.062</f>
        <v>0</v>
      </c>
      <c r="D8" s="82">
        <f>+Table3[[#This Row],[Annual SALARY]]*0.0145</f>
        <v>0</v>
      </c>
      <c r="E8" s="39"/>
      <c r="F8" s="39"/>
      <c r="G8" s="39"/>
      <c r="H8" s="39"/>
      <c r="I8" s="40">
        <f>SUM(Table3[[#This Row],[Social Security]:[OTHER ]])</f>
        <v>0</v>
      </c>
      <c r="J8" s="41"/>
      <c r="K8" s="42">
        <f>Table3[[#This Row],[TOTAL ANNUAL COST]]-J8</f>
        <v>0</v>
      </c>
    </row>
    <row r="9" spans="1:11" x14ac:dyDescent="0.35">
      <c r="A9" s="37">
        <f>+Table4[[#This Row],[POSITION TITLE]]</f>
        <v>0</v>
      </c>
      <c r="B9" s="67">
        <f>SUM(Table4[[#This Row],[TOTAL COSTS]])</f>
        <v>0</v>
      </c>
      <c r="C9" s="70">
        <f>+Table3[[#This Row],[Annual SALARY]]*0.062</f>
        <v>0</v>
      </c>
      <c r="D9" s="82">
        <f>+Table3[[#This Row],[Annual SALARY]]*0.0145</f>
        <v>0</v>
      </c>
      <c r="E9" s="39"/>
      <c r="F9" s="39"/>
      <c r="G9" s="39"/>
      <c r="H9" s="39"/>
      <c r="I9" s="40">
        <f>SUM(Table3[[#This Row],[Social Security]:[OTHER ]])</f>
        <v>0</v>
      </c>
      <c r="J9" s="41"/>
      <c r="K9" s="42">
        <f>Table3[[#This Row],[TOTAL ANNUAL COST]]-J9</f>
        <v>0</v>
      </c>
    </row>
    <row r="10" spans="1:11" x14ac:dyDescent="0.35">
      <c r="A10" s="37">
        <f>+Table4[[#This Row],[POSITION TITLE]]</f>
        <v>0</v>
      </c>
      <c r="B10" s="67">
        <f>SUM(Table4[[#This Row],[TOTAL COSTS]])</f>
        <v>0</v>
      </c>
      <c r="C10" s="70">
        <f>+Table3[[#This Row],[Annual SALARY]]*0.062</f>
        <v>0</v>
      </c>
      <c r="D10" s="82">
        <f>+Table3[[#This Row],[Annual SALARY]]*0.0145</f>
        <v>0</v>
      </c>
      <c r="E10" s="39"/>
      <c r="F10" s="39"/>
      <c r="G10" s="39"/>
      <c r="H10" s="39"/>
      <c r="I10" s="40">
        <f>SUM(Table3[[#This Row],[Social Security]:[OTHER ]])</f>
        <v>0</v>
      </c>
      <c r="J10" s="41"/>
      <c r="K10" s="42">
        <f>Table3[[#This Row],[TOTAL ANNUAL COST]]-J10</f>
        <v>0</v>
      </c>
    </row>
    <row r="11" spans="1:11" x14ac:dyDescent="0.35">
      <c r="A11" s="37">
        <f>+Table4[[#This Row],[POSITION TITLE]]</f>
        <v>0</v>
      </c>
      <c r="B11" s="67">
        <f>SUM(Table4[[#This Row],[TOTAL COSTS]])</f>
        <v>0</v>
      </c>
      <c r="C11" s="70">
        <f>+Table3[[#This Row],[Annual SALARY]]*0.062</f>
        <v>0</v>
      </c>
      <c r="D11" s="82">
        <f>+Table3[[#This Row],[Annual SALARY]]*0.0145</f>
        <v>0</v>
      </c>
      <c r="E11" s="39"/>
      <c r="F11" s="39"/>
      <c r="G11" s="39"/>
      <c r="H11" s="39"/>
      <c r="I11" s="40">
        <f>SUM(Table3[[#This Row],[Social Security]:[OTHER ]])</f>
        <v>0</v>
      </c>
      <c r="J11" s="41"/>
      <c r="K11" s="42">
        <f>Table3[[#This Row],[TOTAL ANNUAL COST]]-J11</f>
        <v>0</v>
      </c>
    </row>
    <row r="12" spans="1:11" x14ac:dyDescent="0.35">
      <c r="A12" s="37">
        <f>+Table4[[#This Row],[POSITION TITLE]]</f>
        <v>0</v>
      </c>
      <c r="B12" s="67">
        <f>SUM(Table4[[#This Row],[TOTAL COSTS]])</f>
        <v>0</v>
      </c>
      <c r="C12" s="70">
        <f>+Table3[[#This Row],[Annual SALARY]]*0.062</f>
        <v>0</v>
      </c>
      <c r="D12" s="82">
        <f>+Table3[[#This Row],[Annual SALARY]]*0.0145</f>
        <v>0</v>
      </c>
      <c r="E12" s="39"/>
      <c r="F12" s="39"/>
      <c r="G12" s="39"/>
      <c r="H12" s="39"/>
      <c r="I12" s="40">
        <f>SUM(Table3[[#This Row],[Social Security]:[OTHER ]])</f>
        <v>0</v>
      </c>
      <c r="J12" s="41"/>
      <c r="K12" s="42">
        <f>Table3[[#This Row],[TOTAL ANNUAL COST]]-J12</f>
        <v>0</v>
      </c>
    </row>
    <row r="13" spans="1:11" x14ac:dyDescent="0.35">
      <c r="A13" s="37">
        <f>+Table4[[#This Row],[POSITION TITLE]]</f>
        <v>0</v>
      </c>
      <c r="B13" s="43"/>
      <c r="C13" s="70"/>
      <c r="D13" s="82"/>
      <c r="E13" s="43"/>
      <c r="F13" s="43"/>
      <c r="G13" s="43"/>
      <c r="H13" s="44" t="s">
        <v>38</v>
      </c>
      <c r="I13" s="45">
        <f>SUM(I4:I12)</f>
        <v>0</v>
      </c>
      <c r="J13" s="45">
        <f t="shared" ref="J13:K13" si="0">SUM(J4:J12)</f>
        <v>0</v>
      </c>
      <c r="K13" s="45">
        <f t="shared" si="0"/>
        <v>0</v>
      </c>
    </row>
    <row r="15" spans="1:11" x14ac:dyDescent="0.35">
      <c r="A15" s="33"/>
    </row>
    <row r="16" spans="1:11" x14ac:dyDescent="0.35">
      <c r="A16" s="33"/>
    </row>
    <row r="17" spans="1:11" x14ac:dyDescent="0.35">
      <c r="A17" s="33"/>
    </row>
    <row r="18" spans="1:11" x14ac:dyDescent="0.35">
      <c r="A18" s="33"/>
    </row>
    <row r="19" spans="1:11" x14ac:dyDescent="0.35">
      <c r="A19" s="33"/>
    </row>
    <row r="20" spans="1:11" x14ac:dyDescent="0.35">
      <c r="A20" s="33"/>
    </row>
    <row r="21" spans="1:11" x14ac:dyDescent="0.35">
      <c r="A21" s="33"/>
    </row>
    <row r="22" spans="1:11" x14ac:dyDescent="0.35">
      <c r="A22" s="33"/>
    </row>
    <row r="23" spans="1:11" ht="16" thickBot="1" x14ac:dyDescent="0.4">
      <c r="A23" s="33" t="s">
        <v>90</v>
      </c>
    </row>
    <row r="24" spans="1:11" x14ac:dyDescent="0.35">
      <c r="A24" s="131"/>
      <c r="B24" s="132"/>
      <c r="C24" s="132"/>
      <c r="D24" s="132"/>
      <c r="E24" s="132"/>
      <c r="F24" s="132"/>
      <c r="G24" s="132"/>
      <c r="H24" s="132"/>
      <c r="I24" s="132"/>
      <c r="J24" s="132"/>
      <c r="K24" s="133"/>
    </row>
    <row r="25" spans="1:11" x14ac:dyDescent="0.35">
      <c r="A25" s="134"/>
      <c r="B25" s="135"/>
      <c r="C25" s="135"/>
      <c r="D25" s="135"/>
      <c r="E25" s="135"/>
      <c r="F25" s="135"/>
      <c r="G25" s="135"/>
      <c r="H25" s="135"/>
      <c r="I25" s="135"/>
      <c r="J25" s="135"/>
      <c r="K25" s="136"/>
    </row>
    <row r="26" spans="1:11" x14ac:dyDescent="0.35">
      <c r="A26" s="134"/>
      <c r="B26" s="135"/>
      <c r="C26" s="135"/>
      <c r="D26" s="135"/>
      <c r="E26" s="135"/>
      <c r="F26" s="135"/>
      <c r="G26" s="135"/>
      <c r="H26" s="135"/>
      <c r="I26" s="135"/>
      <c r="J26" s="135"/>
      <c r="K26" s="136"/>
    </row>
    <row r="27" spans="1:11" x14ac:dyDescent="0.35">
      <c r="A27" s="134"/>
      <c r="B27" s="135"/>
      <c r="C27" s="135"/>
      <c r="D27" s="135"/>
      <c r="E27" s="135"/>
      <c r="F27" s="135"/>
      <c r="G27" s="135"/>
      <c r="H27" s="135"/>
      <c r="I27" s="135"/>
      <c r="J27" s="135"/>
      <c r="K27" s="136"/>
    </row>
    <row r="28" spans="1:11" x14ac:dyDescent="0.35">
      <c r="A28" s="134"/>
      <c r="B28" s="135"/>
      <c r="C28" s="135"/>
      <c r="D28" s="135"/>
      <c r="E28" s="135"/>
      <c r="F28" s="135"/>
      <c r="G28" s="135"/>
      <c r="H28" s="135"/>
      <c r="I28" s="135"/>
      <c r="J28" s="135"/>
      <c r="K28" s="136"/>
    </row>
    <row r="29" spans="1:11" x14ac:dyDescent="0.35">
      <c r="A29" s="134"/>
      <c r="B29" s="135"/>
      <c r="C29" s="135"/>
      <c r="D29" s="135"/>
      <c r="E29" s="135"/>
      <c r="F29" s="135"/>
      <c r="G29" s="135"/>
      <c r="H29" s="135"/>
      <c r="I29" s="135"/>
      <c r="J29" s="135"/>
      <c r="K29" s="136"/>
    </row>
    <row r="30" spans="1:11" x14ac:dyDescent="0.35">
      <c r="A30" s="134"/>
      <c r="B30" s="135"/>
      <c r="C30" s="135"/>
      <c r="D30" s="135"/>
      <c r="E30" s="135"/>
      <c r="F30" s="135"/>
      <c r="G30" s="135"/>
      <c r="H30" s="135"/>
      <c r="I30" s="135"/>
      <c r="J30" s="135"/>
      <c r="K30" s="136"/>
    </row>
    <row r="31" spans="1:11" x14ac:dyDescent="0.35">
      <c r="A31" s="134"/>
      <c r="B31" s="135"/>
      <c r="C31" s="135"/>
      <c r="D31" s="135"/>
      <c r="E31" s="135"/>
      <c r="F31" s="135"/>
      <c r="G31" s="135"/>
      <c r="H31" s="135"/>
      <c r="I31" s="135"/>
      <c r="J31" s="135"/>
      <c r="K31" s="136"/>
    </row>
    <row r="32" spans="1:11" x14ac:dyDescent="0.35">
      <c r="A32" s="134"/>
      <c r="B32" s="135"/>
      <c r="C32" s="135"/>
      <c r="D32" s="135"/>
      <c r="E32" s="135"/>
      <c r="F32" s="135"/>
      <c r="G32" s="135"/>
      <c r="H32" s="135"/>
      <c r="I32" s="135"/>
      <c r="J32" s="135"/>
      <c r="K32" s="136"/>
    </row>
    <row r="33" spans="1:11" x14ac:dyDescent="0.35">
      <c r="A33" s="134"/>
      <c r="B33" s="135"/>
      <c r="C33" s="135"/>
      <c r="D33" s="135"/>
      <c r="E33" s="135"/>
      <c r="F33" s="135"/>
      <c r="G33" s="135"/>
      <c r="H33" s="135"/>
      <c r="I33" s="135"/>
      <c r="J33" s="135"/>
      <c r="K33" s="136"/>
    </row>
    <row r="34" spans="1:11" ht="16" thickBot="1" x14ac:dyDescent="0.4">
      <c r="A34" s="137"/>
      <c r="B34" s="138"/>
      <c r="C34" s="138"/>
      <c r="D34" s="138"/>
      <c r="E34" s="138"/>
      <c r="F34" s="138"/>
      <c r="G34" s="138"/>
      <c r="H34" s="138"/>
      <c r="I34" s="138"/>
      <c r="J34" s="138"/>
      <c r="K34" s="139"/>
    </row>
  </sheetData>
  <sheetProtection algorithmName="SHA-512" hashValue="wxyFuYYfgyn2MjHHd9nWPmBePIzEqznfgakf/xOt1aodITvnhoYqDviCa4mWCKLL3TebKv8mY0ptusDFSBkpDg==" saltValue="aRd5czpU+pUDvH/HC2cgIw==" spinCount="100000" sheet="1" objects="1" scenarios="1"/>
  <mergeCells count="1">
    <mergeCell ref="A24:K34"/>
  </mergeCells>
  <printOptions horizontalCentered="1" verticalCentered="1"/>
  <pageMargins left="0" right="0" top="0" bottom="0" header="0.3" footer="0.3"/>
  <pageSetup scale="73" orientation="landscape" r:id="rId1"/>
  <drawing r:id="rId2"/>
  <legacyDrawing r:id="rId3"/>
  <oleObjects>
    <mc:AlternateContent xmlns:mc="http://schemas.openxmlformats.org/markup-compatibility/2006">
      <mc:Choice Requires="x14">
        <oleObject progId="Word.Document.12" shapeId="1026" r:id="rId4">
          <objectPr defaultSize="0" r:id="rId5">
            <anchor moveWithCells="1">
              <from>
                <xdr:col>0</xdr:col>
                <xdr:colOff>88900</xdr:colOff>
                <xdr:row>13</xdr:row>
                <xdr:rowOff>127000</xdr:rowOff>
              </from>
              <to>
                <xdr:col>10</xdr:col>
                <xdr:colOff>869950</xdr:colOff>
                <xdr:row>21</xdr:row>
                <xdr:rowOff>50800</xdr:rowOff>
              </to>
            </anchor>
          </objectPr>
        </oleObject>
      </mc:Choice>
      <mc:Fallback>
        <oleObject progId="Word.Document.12" shapeId="1026" r:id="rId4"/>
      </mc:Fallback>
    </mc:AlternateContent>
  </oleObjects>
  <tableParts count="1">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90180-C07A-47E8-B3F8-A75A1B4937AC}">
  <sheetPr>
    <pageSetUpPr fitToPage="1"/>
  </sheetPr>
  <dimension ref="A1:F38"/>
  <sheetViews>
    <sheetView zoomScaleNormal="100" workbookViewId="0">
      <selection activeCell="A6" sqref="A6"/>
    </sheetView>
  </sheetViews>
  <sheetFormatPr defaultColWidth="12.453125" defaultRowHeight="15.5" x14ac:dyDescent="0.35"/>
  <cols>
    <col min="1" max="1" width="52.1796875" style="2" customWidth="1"/>
    <col min="2" max="2" width="19" style="2" customWidth="1"/>
    <col min="3" max="3" width="15.81640625" style="2" customWidth="1"/>
    <col min="4" max="4" width="18.26953125" style="2" customWidth="1"/>
    <col min="5" max="5" width="17" style="2" customWidth="1"/>
    <col min="6" max="6" width="12.453125" style="2"/>
    <col min="7" max="7" width="4.7265625" style="2" customWidth="1"/>
    <col min="8" max="16384" width="12.453125" style="2"/>
  </cols>
  <sheetData>
    <row r="1" spans="1:6" x14ac:dyDescent="0.35">
      <c r="A1" s="3" t="s">
        <v>47</v>
      </c>
    </row>
    <row r="2" spans="1:6" ht="31" x14ac:dyDescent="0.35">
      <c r="A2" s="97" t="s">
        <v>54</v>
      </c>
      <c r="B2" s="98" t="s">
        <v>82</v>
      </c>
      <c r="C2" s="98" t="s">
        <v>83</v>
      </c>
      <c r="D2" s="98" t="s">
        <v>80</v>
      </c>
      <c r="E2" s="36" t="s">
        <v>28</v>
      </c>
      <c r="F2" s="36" t="s">
        <v>29</v>
      </c>
    </row>
    <row r="3" spans="1:6" s="85" customFormat="1" x14ac:dyDescent="0.35">
      <c r="A3" s="71" t="s">
        <v>81</v>
      </c>
      <c r="B3" s="61">
        <v>100</v>
      </c>
      <c r="C3" s="84">
        <v>12</v>
      </c>
      <c r="D3" s="74">
        <f>SUM(Table13[[#This Row],[Estimated Monthly Cost]]*Table13[[#This Row],[NUMBER OF Months]])</f>
        <v>1200</v>
      </c>
      <c r="E3" s="86">
        <v>500</v>
      </c>
      <c r="F3" s="75">
        <f>SUM(Table13[[#This Row],[TOTAL ANNUAL COST]]-Table13[[#This Row],[REQUESTED FROM CTAC]])</f>
        <v>700</v>
      </c>
    </row>
    <row r="4" spans="1:6" x14ac:dyDescent="0.35">
      <c r="A4" s="16"/>
      <c r="B4" s="25"/>
      <c r="C4" s="83"/>
      <c r="D4" s="47">
        <f>SUM(Table13[[#This Row],[Estimated Monthly Cost]]*Table13[[#This Row],[NUMBER OF Months]])</f>
        <v>0</v>
      </c>
      <c r="E4" s="87">
        <v>0</v>
      </c>
      <c r="F4" s="48">
        <f>SUM(Table13[[#This Row],[TOTAL ANNUAL COST]]-Table13[[#This Row],[REQUESTED FROM CTAC]])</f>
        <v>0</v>
      </c>
    </row>
    <row r="5" spans="1:6" x14ac:dyDescent="0.35">
      <c r="A5" s="16"/>
      <c r="B5" s="25"/>
      <c r="C5" s="83"/>
      <c r="D5" s="47">
        <f>SUM(Table13[[#This Row],[Estimated Monthly Cost]]*Table13[[#This Row],[NUMBER OF Months]])</f>
        <v>0</v>
      </c>
      <c r="E5" s="87">
        <v>0</v>
      </c>
      <c r="F5" s="48">
        <f>SUM(Table13[[#This Row],[TOTAL ANNUAL COST]]-Table13[[#This Row],[REQUESTED FROM CTAC]])</f>
        <v>0</v>
      </c>
    </row>
    <row r="6" spans="1:6" x14ac:dyDescent="0.35">
      <c r="A6" s="16"/>
      <c r="B6" s="25"/>
      <c r="C6" s="83"/>
      <c r="D6" s="47">
        <f>SUM(Table13[[#This Row],[Estimated Monthly Cost]]*Table13[[#This Row],[NUMBER OF Months]])</f>
        <v>0</v>
      </c>
      <c r="E6" s="87">
        <v>0</v>
      </c>
      <c r="F6" s="48">
        <f>SUM(Table13[[#This Row],[TOTAL ANNUAL COST]]-Table13[[#This Row],[REQUESTED FROM CTAC]])</f>
        <v>0</v>
      </c>
    </row>
    <row r="7" spans="1:6" x14ac:dyDescent="0.35">
      <c r="A7" s="16"/>
      <c r="B7" s="25"/>
      <c r="C7" s="83"/>
      <c r="D7" s="47">
        <f>SUM(Table13[[#This Row],[Estimated Monthly Cost]]*Table13[[#This Row],[NUMBER OF Months]])</f>
        <v>0</v>
      </c>
      <c r="E7" s="87">
        <v>0</v>
      </c>
      <c r="F7" s="48">
        <f>SUM(Table13[[#This Row],[TOTAL ANNUAL COST]]-Table13[[#This Row],[REQUESTED FROM CTAC]])</f>
        <v>0</v>
      </c>
    </row>
    <row r="8" spans="1:6" x14ac:dyDescent="0.35">
      <c r="A8" s="16"/>
      <c r="B8" s="25"/>
      <c r="C8" s="83"/>
      <c r="D8" s="47">
        <f>SUM(Table13[[#This Row],[Estimated Monthly Cost]]*Table13[[#This Row],[NUMBER OF Months]])</f>
        <v>0</v>
      </c>
      <c r="E8" s="87">
        <v>0</v>
      </c>
      <c r="F8" s="48">
        <f>SUM(Table13[[#This Row],[TOTAL ANNUAL COST]]-Table13[[#This Row],[REQUESTED FROM CTAC]])</f>
        <v>0</v>
      </c>
    </row>
    <row r="9" spans="1:6" x14ac:dyDescent="0.35">
      <c r="A9" s="16"/>
      <c r="B9" s="25"/>
      <c r="C9" s="83"/>
      <c r="D9" s="47">
        <f>SUM(Table13[[#This Row],[Estimated Monthly Cost]]*Table13[[#This Row],[NUMBER OF Months]])</f>
        <v>0</v>
      </c>
      <c r="E9" s="87"/>
      <c r="F9" s="48">
        <f>SUM(Table13[[#This Row],[TOTAL ANNUAL COST]]-Table13[[#This Row],[REQUESTED FROM CTAC]])</f>
        <v>0</v>
      </c>
    </row>
    <row r="10" spans="1:6" x14ac:dyDescent="0.35">
      <c r="A10" s="16"/>
      <c r="B10" s="25"/>
      <c r="C10" s="83"/>
      <c r="D10" s="47">
        <f>SUM(Table13[[#This Row],[Estimated Monthly Cost]]*Table13[[#This Row],[NUMBER OF Months]])</f>
        <v>0</v>
      </c>
      <c r="E10" s="87"/>
      <c r="F10" s="48">
        <f>SUM(Table13[[#This Row],[TOTAL ANNUAL COST]]-Table13[[#This Row],[REQUESTED FROM CTAC]])</f>
        <v>0</v>
      </c>
    </row>
    <row r="11" spans="1:6" x14ac:dyDescent="0.35">
      <c r="A11" s="16"/>
      <c r="B11" s="25"/>
      <c r="C11" s="83"/>
      <c r="D11" s="47">
        <f>SUM(Table13[[#This Row],[Estimated Monthly Cost]]*Table13[[#This Row],[NUMBER OF Months]])</f>
        <v>0</v>
      </c>
      <c r="E11" s="87"/>
      <c r="F11" s="48">
        <f>SUM(Table13[[#This Row],[TOTAL ANNUAL COST]]-Table13[[#This Row],[REQUESTED FROM CTAC]])</f>
        <v>0</v>
      </c>
    </row>
    <row r="12" spans="1:6" x14ac:dyDescent="0.35">
      <c r="A12" s="16"/>
      <c r="B12" s="25"/>
      <c r="C12" s="83"/>
      <c r="D12" s="47">
        <f>SUM(Table13[[#This Row],[Estimated Monthly Cost]]*Table13[[#This Row],[NUMBER OF Months]])</f>
        <v>0</v>
      </c>
      <c r="E12" s="87"/>
      <c r="F12" s="48">
        <f>SUM(Table13[[#This Row],[TOTAL ANNUAL COST]]-Table13[[#This Row],[REQUESTED FROM CTAC]])</f>
        <v>0</v>
      </c>
    </row>
    <row r="13" spans="1:6" x14ac:dyDescent="0.35">
      <c r="A13" s="16"/>
      <c r="B13" s="25"/>
      <c r="C13" s="83"/>
      <c r="D13" s="47">
        <f>SUM(Table13[[#This Row],[Estimated Monthly Cost]]*Table13[[#This Row],[NUMBER OF Months]])</f>
        <v>0</v>
      </c>
      <c r="E13" s="87">
        <v>0</v>
      </c>
      <c r="F13" s="48">
        <f>SUM(Table13[[#This Row],[TOTAL ANNUAL COST]]-Table13[[#This Row],[REQUESTED FROM CTAC]])</f>
        <v>0</v>
      </c>
    </row>
    <row r="14" spans="1:6" x14ac:dyDescent="0.35">
      <c r="A14" s="16"/>
      <c r="B14" s="25"/>
      <c r="C14" s="83"/>
      <c r="D14" s="47">
        <f>SUM(Table13[[#This Row],[Estimated Monthly Cost]]*Table13[[#This Row],[NUMBER OF Months]])</f>
        <v>0</v>
      </c>
      <c r="E14" s="87">
        <v>0</v>
      </c>
      <c r="F14" s="48">
        <f>SUM(Table13[[#This Row],[TOTAL ANNUAL COST]]-Table13[[#This Row],[REQUESTED FROM CTAC]])</f>
        <v>0</v>
      </c>
    </row>
    <row r="15" spans="1:6" x14ac:dyDescent="0.35">
      <c r="A15" s="16"/>
      <c r="B15" s="25"/>
      <c r="C15" s="83"/>
      <c r="D15" s="47">
        <f>SUM(Table13[[#This Row],[Estimated Monthly Cost]]*Table13[[#This Row],[NUMBER OF Months]])</f>
        <v>0</v>
      </c>
      <c r="E15" s="87">
        <v>0</v>
      </c>
      <c r="F15" s="48">
        <f>SUM(Table13[[#This Row],[TOTAL ANNUAL COST]]-Table13[[#This Row],[REQUESTED FROM CTAC]])</f>
        <v>0</v>
      </c>
    </row>
    <row r="16" spans="1:6" x14ac:dyDescent="0.35">
      <c r="A16" s="16"/>
      <c r="B16" s="25"/>
      <c r="C16" s="83"/>
      <c r="D16" s="47">
        <f>SUM(Table13[[#This Row],[Estimated Monthly Cost]]*Table13[[#This Row],[NUMBER OF Months]])</f>
        <v>0</v>
      </c>
      <c r="E16" s="87">
        <v>0</v>
      </c>
      <c r="F16" s="48">
        <f>SUM(Table13[[#This Row],[TOTAL ANNUAL COST]]-Table13[[#This Row],[REQUESTED FROM CTAC]])</f>
        <v>0</v>
      </c>
    </row>
    <row r="17" spans="1:6" x14ac:dyDescent="0.35">
      <c r="A17" s="16"/>
      <c r="B17" s="25"/>
      <c r="C17" s="83"/>
      <c r="D17" s="47">
        <f>SUM(Table13[[#This Row],[Estimated Monthly Cost]]*Table13[[#This Row],[NUMBER OF Months]])</f>
        <v>0</v>
      </c>
      <c r="E17" s="87">
        <v>0</v>
      </c>
      <c r="F17" s="48">
        <f>SUM(Table13[[#This Row],[TOTAL ANNUAL COST]]-Table13[[#This Row],[REQUESTED FROM CTAC]])</f>
        <v>0</v>
      </c>
    </row>
    <row r="18" spans="1:6" x14ac:dyDescent="0.35">
      <c r="A18" s="16"/>
      <c r="B18" s="25"/>
      <c r="C18" s="83"/>
      <c r="D18" s="47">
        <f>SUM(Table13[[#This Row],[Estimated Monthly Cost]]*Table13[[#This Row],[NUMBER OF Months]])</f>
        <v>0</v>
      </c>
      <c r="E18" s="87">
        <v>0</v>
      </c>
      <c r="F18" s="48">
        <f>SUM(Table13[[#This Row],[TOTAL ANNUAL COST]]-Table13[[#This Row],[REQUESTED FROM CTAC]])</f>
        <v>0</v>
      </c>
    </row>
    <row r="19" spans="1:6" x14ac:dyDescent="0.35">
      <c r="A19" s="5"/>
      <c r="B19" s="49"/>
      <c r="C19" s="50" t="s">
        <v>37</v>
      </c>
      <c r="D19" s="51">
        <f>SUM(D4:D18)</f>
        <v>0</v>
      </c>
      <c r="E19" s="51">
        <f t="shared" ref="E19:F19" si="0">SUM(E4:E18)</f>
        <v>0</v>
      </c>
      <c r="F19" s="51">
        <f t="shared" si="0"/>
        <v>0</v>
      </c>
    </row>
    <row r="21" spans="1:6" x14ac:dyDescent="0.35">
      <c r="A21" s="3"/>
    </row>
    <row r="22" spans="1:6" x14ac:dyDescent="0.35">
      <c r="A22" s="3"/>
    </row>
    <row r="23" spans="1:6" x14ac:dyDescent="0.35">
      <c r="A23" s="3"/>
    </row>
    <row r="24" spans="1:6" x14ac:dyDescent="0.35">
      <c r="A24" s="3"/>
    </row>
    <row r="25" spans="1:6" x14ac:dyDescent="0.35">
      <c r="A25" s="3"/>
    </row>
    <row r="26" spans="1:6" x14ac:dyDescent="0.35">
      <c r="A26" s="3"/>
    </row>
    <row r="27" spans="1:6" x14ac:dyDescent="0.35">
      <c r="A27" s="3"/>
    </row>
    <row r="28" spans="1:6" ht="16" thickBot="1" x14ac:dyDescent="0.4">
      <c r="A28" s="13" t="s">
        <v>96</v>
      </c>
    </row>
    <row r="29" spans="1:6" x14ac:dyDescent="0.35">
      <c r="A29" s="140"/>
      <c r="B29" s="132"/>
      <c r="C29" s="132"/>
      <c r="D29" s="132"/>
      <c r="E29" s="132"/>
      <c r="F29" s="133"/>
    </row>
    <row r="30" spans="1:6" x14ac:dyDescent="0.35">
      <c r="A30" s="134"/>
      <c r="B30" s="135"/>
      <c r="C30" s="135"/>
      <c r="D30" s="135"/>
      <c r="E30" s="135"/>
      <c r="F30" s="136"/>
    </row>
    <row r="31" spans="1:6" x14ac:dyDescent="0.35">
      <c r="A31" s="134"/>
      <c r="B31" s="135"/>
      <c r="C31" s="135"/>
      <c r="D31" s="135"/>
      <c r="E31" s="135"/>
      <c r="F31" s="136"/>
    </row>
    <row r="32" spans="1:6" x14ac:dyDescent="0.35">
      <c r="A32" s="134"/>
      <c r="B32" s="135"/>
      <c r="C32" s="135"/>
      <c r="D32" s="135"/>
      <c r="E32" s="135"/>
      <c r="F32" s="136"/>
    </row>
    <row r="33" spans="1:6" x14ac:dyDescent="0.35">
      <c r="A33" s="134"/>
      <c r="B33" s="135"/>
      <c r="C33" s="135"/>
      <c r="D33" s="135"/>
      <c r="E33" s="135"/>
      <c r="F33" s="136"/>
    </row>
    <row r="34" spans="1:6" x14ac:dyDescent="0.35">
      <c r="A34" s="134"/>
      <c r="B34" s="135"/>
      <c r="C34" s="135"/>
      <c r="D34" s="135"/>
      <c r="E34" s="135"/>
      <c r="F34" s="136"/>
    </row>
    <row r="35" spans="1:6" x14ac:dyDescent="0.35">
      <c r="A35" s="134"/>
      <c r="B35" s="135"/>
      <c r="C35" s="135"/>
      <c r="D35" s="135"/>
      <c r="E35" s="135"/>
      <c r="F35" s="136"/>
    </row>
    <row r="36" spans="1:6" x14ac:dyDescent="0.35">
      <c r="A36" s="134"/>
      <c r="B36" s="135"/>
      <c r="C36" s="135"/>
      <c r="D36" s="135"/>
      <c r="E36" s="135"/>
      <c r="F36" s="136"/>
    </row>
    <row r="37" spans="1:6" x14ac:dyDescent="0.35">
      <c r="A37" s="134"/>
      <c r="B37" s="135"/>
      <c r="C37" s="135"/>
      <c r="D37" s="135"/>
      <c r="E37" s="135"/>
      <c r="F37" s="136"/>
    </row>
    <row r="38" spans="1:6" ht="16" thickBot="1" x14ac:dyDescent="0.4">
      <c r="A38" s="137"/>
      <c r="B38" s="138"/>
      <c r="C38" s="138"/>
      <c r="D38" s="138"/>
      <c r="E38" s="138"/>
      <c r="F38" s="139"/>
    </row>
  </sheetData>
  <sheetProtection algorithmName="SHA-512" hashValue="Ju8IfHh6plavvpOQiQ+56Apsw6f5yfq/e7B5WUpMDDQnDet0a6Hb3ATb7SaqUmEUt/ebA7jI7HZYhlxBr2njoA==" saltValue="E8BV8sdQQHXpMSEgMAuoBA==" spinCount="100000" sheet="1" objects="1" scenarios="1"/>
  <mergeCells count="1">
    <mergeCell ref="A29:F38"/>
  </mergeCells>
  <printOptions verticalCentered="1"/>
  <pageMargins left="0.75" right="0" top="0" bottom="0" header="0.3" footer="0.3"/>
  <pageSetup scale="92" orientation="landscape" r:id="rId1"/>
  <drawing r:id="rId2"/>
  <legacyDrawing r:id="rId3"/>
  <oleObjects>
    <mc:AlternateContent xmlns:mc="http://schemas.openxmlformats.org/markup-compatibility/2006">
      <mc:Choice Requires="x14">
        <oleObject progId="Word.Document.12" shapeId="5122" r:id="rId4">
          <objectPr defaultSize="0" r:id="rId5">
            <anchor moveWithCells="1">
              <from>
                <xdr:col>0</xdr:col>
                <xdr:colOff>38100</xdr:colOff>
                <xdr:row>20</xdr:row>
                <xdr:rowOff>31750</xdr:rowOff>
              </from>
              <to>
                <xdr:col>6</xdr:col>
                <xdr:colOff>0</xdr:colOff>
                <xdr:row>26</xdr:row>
                <xdr:rowOff>0</xdr:rowOff>
              </to>
            </anchor>
          </objectPr>
        </oleObject>
      </mc:Choice>
      <mc:Fallback>
        <oleObject progId="Word.Document.12" shapeId="5122" r:id="rId4"/>
      </mc:Fallback>
    </mc:AlternateContent>
  </oleObjects>
  <tableParts count="1">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75957-8669-4061-B0C1-6C73CFA16D88}">
  <sheetPr>
    <pageSetUpPr fitToPage="1"/>
  </sheetPr>
  <dimension ref="A1:H38"/>
  <sheetViews>
    <sheetView workbookViewId="0">
      <selection activeCell="E12" sqref="E12"/>
    </sheetView>
  </sheetViews>
  <sheetFormatPr defaultColWidth="12.453125" defaultRowHeight="15.5" x14ac:dyDescent="0.35"/>
  <cols>
    <col min="1" max="1" width="52.1796875" style="2" customWidth="1"/>
    <col min="2" max="2" width="17.26953125" style="2" customWidth="1"/>
    <col min="3" max="3" width="15.81640625" style="2" customWidth="1"/>
    <col min="4" max="4" width="18.26953125" style="2" customWidth="1"/>
    <col min="5" max="5" width="17" style="2" customWidth="1"/>
    <col min="6" max="16384" width="12.453125" style="2"/>
  </cols>
  <sheetData>
    <row r="1" spans="1:6" x14ac:dyDescent="0.35">
      <c r="A1" s="3" t="s">
        <v>42</v>
      </c>
    </row>
    <row r="2" spans="1:6" ht="31" x14ac:dyDescent="0.35">
      <c r="A2" s="97" t="s">
        <v>39</v>
      </c>
      <c r="B2" s="97" t="s">
        <v>40</v>
      </c>
      <c r="C2" s="97" t="s">
        <v>43</v>
      </c>
      <c r="D2" s="97" t="s">
        <v>37</v>
      </c>
      <c r="E2" s="36" t="s">
        <v>28</v>
      </c>
      <c r="F2" s="36" t="s">
        <v>29</v>
      </c>
    </row>
    <row r="3" spans="1:6" x14ac:dyDescent="0.35">
      <c r="A3" s="71" t="s">
        <v>78</v>
      </c>
      <c r="B3" s="72">
        <v>12</v>
      </c>
      <c r="C3" s="86">
        <v>50</v>
      </c>
      <c r="D3" s="74">
        <f>Table1[[#This Row],[QUANTITY]]*Table1[[#This Row],[COST PER UNIT]]</f>
        <v>600</v>
      </c>
      <c r="E3" s="86">
        <v>300</v>
      </c>
      <c r="F3" s="75">
        <f>SUM(Table1[[#This Row],[TOTAL COST]]-Table1[[#This Row],[REQUESTED FROM CTAC]])</f>
        <v>300</v>
      </c>
    </row>
    <row r="4" spans="1:6" x14ac:dyDescent="0.35">
      <c r="A4" s="16"/>
      <c r="B4" s="52"/>
      <c r="C4" s="86"/>
      <c r="D4" s="47">
        <f>Table1[[#This Row],[QUANTITY]]*Table1[[#This Row],[COST PER UNIT]]</f>
        <v>0</v>
      </c>
      <c r="E4" s="87">
        <v>0</v>
      </c>
      <c r="F4" s="48">
        <f>SUM(Table1[[#This Row],[TOTAL COST]]-Table1[[#This Row],[REQUESTED FROM CTAC]])</f>
        <v>0</v>
      </c>
    </row>
    <row r="5" spans="1:6" x14ac:dyDescent="0.35">
      <c r="A5" s="16"/>
      <c r="B5" s="52"/>
      <c r="C5" s="86"/>
      <c r="D5" s="47">
        <f>Table1[[#This Row],[QUANTITY]]*Table1[[#This Row],[COST PER UNIT]]</f>
        <v>0</v>
      </c>
      <c r="E5" s="87">
        <v>0</v>
      </c>
      <c r="F5" s="48">
        <f>SUM(Table1[[#This Row],[TOTAL COST]]-Table1[[#This Row],[REQUESTED FROM CTAC]])</f>
        <v>0</v>
      </c>
    </row>
    <row r="6" spans="1:6" x14ac:dyDescent="0.35">
      <c r="A6" s="16"/>
      <c r="B6" s="52"/>
      <c r="C6" s="86"/>
      <c r="D6" s="47">
        <f>Table1[[#This Row],[QUANTITY]]*Table1[[#This Row],[COST PER UNIT]]</f>
        <v>0</v>
      </c>
      <c r="E6" s="87">
        <v>0</v>
      </c>
      <c r="F6" s="48">
        <f>SUM(Table1[[#This Row],[TOTAL COST]]-Table1[[#This Row],[REQUESTED FROM CTAC]])</f>
        <v>0</v>
      </c>
    </row>
    <row r="7" spans="1:6" x14ac:dyDescent="0.35">
      <c r="A7" s="16"/>
      <c r="B7" s="52"/>
      <c r="C7" s="86"/>
      <c r="D7" s="47">
        <f>Table1[[#This Row],[QUANTITY]]*Table1[[#This Row],[COST PER UNIT]]</f>
        <v>0</v>
      </c>
      <c r="E7" s="87">
        <v>0</v>
      </c>
      <c r="F7" s="48">
        <f>SUM(Table1[[#This Row],[TOTAL COST]]-Table1[[#This Row],[REQUESTED FROM CTAC]])</f>
        <v>0</v>
      </c>
    </row>
    <row r="8" spans="1:6" x14ac:dyDescent="0.35">
      <c r="A8" s="16"/>
      <c r="B8" s="52"/>
      <c r="C8" s="86"/>
      <c r="D8" s="47">
        <f>Table1[[#This Row],[QUANTITY]]*Table1[[#This Row],[COST PER UNIT]]</f>
        <v>0</v>
      </c>
      <c r="E8" s="87">
        <v>0</v>
      </c>
      <c r="F8" s="48">
        <f>SUM(Table1[[#This Row],[TOTAL COST]]-Table1[[#This Row],[REQUESTED FROM CTAC]])</f>
        <v>0</v>
      </c>
    </row>
    <row r="9" spans="1:6" x14ac:dyDescent="0.35">
      <c r="A9" s="16"/>
      <c r="B9" s="52"/>
      <c r="C9" s="86"/>
      <c r="D9" s="47">
        <f>Table1[[#This Row],[QUANTITY]]*Table1[[#This Row],[COST PER UNIT]]</f>
        <v>0</v>
      </c>
      <c r="E9" s="87">
        <v>0</v>
      </c>
      <c r="F9" s="48">
        <f>SUM(Table1[[#This Row],[TOTAL COST]]-Table1[[#This Row],[REQUESTED FROM CTAC]])</f>
        <v>0</v>
      </c>
    </row>
    <row r="10" spans="1:6" x14ac:dyDescent="0.35">
      <c r="A10" s="16"/>
      <c r="B10" s="52"/>
      <c r="C10" s="86"/>
      <c r="D10" s="47">
        <f>Table1[[#This Row],[QUANTITY]]*Table1[[#This Row],[COST PER UNIT]]</f>
        <v>0</v>
      </c>
      <c r="E10" s="87">
        <v>0</v>
      </c>
      <c r="F10" s="48">
        <f>SUM(Table1[[#This Row],[TOTAL COST]]-Table1[[#This Row],[REQUESTED FROM CTAC]])</f>
        <v>0</v>
      </c>
    </row>
    <row r="11" spans="1:6" x14ac:dyDescent="0.35">
      <c r="A11" s="16"/>
      <c r="B11" s="52"/>
      <c r="C11" s="86"/>
      <c r="D11" s="47">
        <f>Table1[[#This Row],[QUANTITY]]*Table1[[#This Row],[COST PER UNIT]]</f>
        <v>0</v>
      </c>
      <c r="E11" s="87">
        <v>0</v>
      </c>
      <c r="F11" s="48">
        <f>SUM(Table1[[#This Row],[TOTAL COST]]-Table1[[#This Row],[REQUESTED FROM CTAC]])</f>
        <v>0</v>
      </c>
    </row>
    <row r="12" spans="1:6" x14ac:dyDescent="0.35">
      <c r="A12" s="16"/>
      <c r="B12" s="52"/>
      <c r="C12" s="86"/>
      <c r="D12" s="47">
        <f>Table1[[#This Row],[QUANTITY]]*Table1[[#This Row],[COST PER UNIT]]</f>
        <v>0</v>
      </c>
      <c r="E12" s="87">
        <v>0</v>
      </c>
      <c r="F12" s="48">
        <f>SUM(Table1[[#This Row],[TOTAL COST]]-Table1[[#This Row],[REQUESTED FROM CTAC]])</f>
        <v>0</v>
      </c>
    </row>
    <row r="13" spans="1:6" x14ac:dyDescent="0.35">
      <c r="A13" s="16"/>
      <c r="B13" s="52"/>
      <c r="C13" s="86"/>
      <c r="D13" s="47">
        <f>Table1[[#This Row],[QUANTITY]]*Table1[[#This Row],[COST PER UNIT]]</f>
        <v>0</v>
      </c>
      <c r="E13" s="87">
        <v>0</v>
      </c>
      <c r="F13" s="48">
        <f>SUM(Table1[[#This Row],[TOTAL COST]]-Table1[[#This Row],[REQUESTED FROM CTAC]])</f>
        <v>0</v>
      </c>
    </row>
    <row r="14" spans="1:6" x14ac:dyDescent="0.35">
      <c r="A14" s="16"/>
      <c r="B14" s="52"/>
      <c r="C14" s="86"/>
      <c r="D14" s="47">
        <f>Table1[[#This Row],[QUANTITY]]*Table1[[#This Row],[COST PER UNIT]]</f>
        <v>0</v>
      </c>
      <c r="E14" s="87">
        <v>0</v>
      </c>
      <c r="F14" s="48">
        <f>SUM(Table1[[#This Row],[TOTAL COST]]-Table1[[#This Row],[REQUESTED FROM CTAC]])</f>
        <v>0</v>
      </c>
    </row>
    <row r="15" spans="1:6" x14ac:dyDescent="0.35">
      <c r="A15" s="16"/>
      <c r="B15" s="52"/>
      <c r="C15" s="86"/>
      <c r="D15" s="47">
        <f>Table1[[#This Row],[QUANTITY]]*Table1[[#This Row],[COST PER UNIT]]</f>
        <v>0</v>
      </c>
      <c r="E15" s="87">
        <v>0</v>
      </c>
      <c r="F15" s="48">
        <f>SUM(Table1[[#This Row],[TOTAL COST]]-Table1[[#This Row],[REQUESTED FROM CTAC]])</f>
        <v>0</v>
      </c>
    </row>
    <row r="16" spans="1:6" x14ac:dyDescent="0.35">
      <c r="A16" s="16"/>
      <c r="B16" s="52"/>
      <c r="C16" s="86"/>
      <c r="D16" s="47">
        <f>Table1[[#This Row],[QUANTITY]]*Table1[[#This Row],[COST PER UNIT]]</f>
        <v>0</v>
      </c>
      <c r="E16" s="87">
        <v>0</v>
      </c>
      <c r="F16" s="48">
        <f>SUM(Table1[[#This Row],[TOTAL COST]]-Table1[[#This Row],[REQUESTED FROM CTAC]])</f>
        <v>0</v>
      </c>
    </row>
    <row r="17" spans="1:8" x14ac:dyDescent="0.35">
      <c r="A17" s="16"/>
      <c r="B17" s="52"/>
      <c r="C17" s="86"/>
      <c r="D17" s="47">
        <f>Table1[[#This Row],[QUANTITY]]*Table1[[#This Row],[COST PER UNIT]]</f>
        <v>0</v>
      </c>
      <c r="E17" s="87">
        <v>0</v>
      </c>
      <c r="F17" s="48">
        <f>SUM(Table1[[#This Row],[TOTAL COST]]-Table1[[#This Row],[REQUESTED FROM CTAC]])</f>
        <v>0</v>
      </c>
    </row>
    <row r="18" spans="1:8" x14ac:dyDescent="0.35">
      <c r="A18" s="16"/>
      <c r="B18" s="52"/>
      <c r="C18" s="86"/>
      <c r="D18" s="47">
        <f>Table1[[#This Row],[QUANTITY]]*Table1[[#This Row],[COST PER UNIT]]</f>
        <v>0</v>
      </c>
      <c r="E18" s="87">
        <v>0</v>
      </c>
      <c r="F18" s="48">
        <f>SUM(Table1[[#This Row],[TOTAL COST]]-Table1[[#This Row],[REQUESTED FROM CTAC]])</f>
        <v>0</v>
      </c>
    </row>
    <row r="19" spans="1:8" x14ac:dyDescent="0.35">
      <c r="A19" s="5"/>
      <c r="B19" s="49"/>
      <c r="C19" s="50" t="s">
        <v>37</v>
      </c>
      <c r="D19" s="51">
        <f>SUM(D4:D18)</f>
        <v>0</v>
      </c>
      <c r="E19" s="51">
        <f t="shared" ref="E19:F19" si="0">SUM(E4:E18)</f>
        <v>0</v>
      </c>
      <c r="F19" s="51">
        <f t="shared" si="0"/>
        <v>0</v>
      </c>
    </row>
    <row r="21" spans="1:8" x14ac:dyDescent="0.35">
      <c r="A21" s="3"/>
    </row>
    <row r="22" spans="1:8" x14ac:dyDescent="0.35">
      <c r="A22" s="3"/>
    </row>
    <row r="23" spans="1:8" x14ac:dyDescent="0.35">
      <c r="A23" s="3"/>
    </row>
    <row r="24" spans="1:8" x14ac:dyDescent="0.35">
      <c r="A24" s="3"/>
    </row>
    <row r="25" spans="1:8" x14ac:dyDescent="0.35">
      <c r="A25" s="3"/>
    </row>
    <row r="26" spans="1:8" x14ac:dyDescent="0.35">
      <c r="A26" s="3"/>
    </row>
    <row r="27" spans="1:8" ht="16" thickBot="1" x14ac:dyDescent="0.4">
      <c r="A27" s="3" t="s">
        <v>97</v>
      </c>
    </row>
    <row r="28" spans="1:8" ht="15.75" customHeight="1" x14ac:dyDescent="0.35">
      <c r="A28" s="141"/>
      <c r="B28" s="142"/>
      <c r="C28" s="142"/>
      <c r="D28" s="142"/>
      <c r="E28" s="142"/>
      <c r="F28" s="143"/>
      <c r="G28" s="93"/>
      <c r="H28" s="93"/>
    </row>
    <row r="29" spans="1:8" x14ac:dyDescent="0.35">
      <c r="A29" s="144"/>
      <c r="B29" s="145"/>
      <c r="C29" s="145"/>
      <c r="D29" s="145"/>
      <c r="E29" s="145"/>
      <c r="F29" s="146"/>
      <c r="G29" s="93"/>
      <c r="H29" s="93"/>
    </row>
    <row r="30" spans="1:8" x14ac:dyDescent="0.35">
      <c r="A30" s="144"/>
      <c r="B30" s="145"/>
      <c r="C30" s="145"/>
      <c r="D30" s="145"/>
      <c r="E30" s="145"/>
      <c r="F30" s="146"/>
      <c r="G30" s="93"/>
      <c r="H30" s="93"/>
    </row>
    <row r="31" spans="1:8" x14ac:dyDescent="0.35">
      <c r="A31" s="144"/>
      <c r="B31" s="145"/>
      <c r="C31" s="145"/>
      <c r="D31" s="145"/>
      <c r="E31" s="145"/>
      <c r="F31" s="146"/>
      <c r="G31" s="93"/>
      <c r="H31" s="93"/>
    </row>
    <row r="32" spans="1:8" x14ac:dyDescent="0.35">
      <c r="A32" s="144"/>
      <c r="B32" s="145"/>
      <c r="C32" s="145"/>
      <c r="D32" s="145"/>
      <c r="E32" s="145"/>
      <c r="F32" s="146"/>
      <c r="G32" s="93"/>
      <c r="H32" s="93"/>
    </row>
    <row r="33" spans="1:8" x14ac:dyDescent="0.35">
      <c r="A33" s="144"/>
      <c r="B33" s="145"/>
      <c r="C33" s="145"/>
      <c r="D33" s="145"/>
      <c r="E33" s="145"/>
      <c r="F33" s="146"/>
      <c r="G33" s="93"/>
      <c r="H33" s="93"/>
    </row>
    <row r="34" spans="1:8" x14ac:dyDescent="0.35">
      <c r="A34" s="144"/>
      <c r="B34" s="145"/>
      <c r="C34" s="145"/>
      <c r="D34" s="145"/>
      <c r="E34" s="145"/>
      <c r="F34" s="146"/>
      <c r="G34" s="93"/>
      <c r="H34" s="93"/>
    </row>
    <row r="35" spans="1:8" x14ac:dyDescent="0.35">
      <c r="A35" s="144"/>
      <c r="B35" s="145"/>
      <c r="C35" s="145"/>
      <c r="D35" s="145"/>
      <c r="E35" s="145"/>
      <c r="F35" s="146"/>
      <c r="G35" s="93"/>
      <c r="H35" s="93"/>
    </row>
    <row r="36" spans="1:8" x14ac:dyDescent="0.35">
      <c r="A36" s="144"/>
      <c r="B36" s="145"/>
      <c r="C36" s="145"/>
      <c r="D36" s="145"/>
      <c r="E36" s="145"/>
      <c r="F36" s="146"/>
      <c r="G36" s="93"/>
      <c r="H36" s="93"/>
    </row>
    <row r="37" spans="1:8" x14ac:dyDescent="0.35">
      <c r="A37" s="144"/>
      <c r="B37" s="145"/>
      <c r="C37" s="145"/>
      <c r="D37" s="145"/>
      <c r="E37" s="145"/>
      <c r="F37" s="146"/>
      <c r="G37" s="93"/>
      <c r="H37" s="93"/>
    </row>
    <row r="38" spans="1:8" ht="16" thickBot="1" x14ac:dyDescent="0.4">
      <c r="A38" s="147"/>
      <c r="B38" s="148"/>
      <c r="C38" s="148"/>
      <c r="D38" s="148"/>
      <c r="E38" s="148"/>
      <c r="F38" s="149"/>
    </row>
  </sheetData>
  <sheetProtection algorithmName="SHA-512" hashValue="ixuhNuJrg3VLhNRUzH92z8lxuzUSczwhAokZ1OQmtmz2Tit9mlgA9mjz1hKE0OoKSjKCiBNn1INZVDj1xa7AGg==" saltValue="9kgp9M1BSAFIXAjFQ0aDvQ==" spinCount="100000" sheet="1" objects="1" scenarios="1"/>
  <mergeCells count="1">
    <mergeCell ref="A28:F38"/>
  </mergeCells>
  <printOptions horizontalCentered="1" verticalCentered="1"/>
  <pageMargins left="0" right="0" top="0" bottom="0" header="0.3" footer="0.3"/>
  <pageSetup scale="95" orientation="landscape" r:id="rId1"/>
  <drawing r:id="rId2"/>
  <legacyDrawing r:id="rId3"/>
  <oleObjects>
    <mc:AlternateContent xmlns:mc="http://schemas.openxmlformats.org/markup-compatibility/2006">
      <mc:Choice Requires="x14">
        <oleObject progId="Word.Document.12" shapeId="6145" r:id="rId4">
          <objectPr defaultSize="0" autoPict="0" r:id="rId5">
            <anchor moveWithCells="1">
              <from>
                <xdr:col>0</xdr:col>
                <xdr:colOff>0</xdr:colOff>
                <xdr:row>20</xdr:row>
                <xdr:rowOff>0</xdr:rowOff>
              </from>
              <to>
                <xdr:col>5</xdr:col>
                <xdr:colOff>812800</xdr:colOff>
                <xdr:row>24</xdr:row>
                <xdr:rowOff>50800</xdr:rowOff>
              </to>
            </anchor>
          </objectPr>
        </oleObject>
      </mc:Choice>
      <mc:Fallback>
        <oleObject progId="Word.Document.12" shapeId="6145" r:id="rId4"/>
      </mc:Fallback>
    </mc:AlternateContent>
  </oleObjects>
  <tableParts count="1">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2BDDF-10BC-40EF-A52A-1CF373E20E54}">
  <sheetPr>
    <pageSetUpPr fitToPage="1"/>
  </sheetPr>
  <dimension ref="A1:G39"/>
  <sheetViews>
    <sheetView workbookViewId="0">
      <selection activeCell="E14" sqref="E14"/>
    </sheetView>
  </sheetViews>
  <sheetFormatPr defaultColWidth="12.453125" defaultRowHeight="15.5" x14ac:dyDescent="0.35"/>
  <cols>
    <col min="1" max="1" width="52.1796875" style="2" customWidth="1"/>
    <col min="2" max="2" width="15.81640625" style="2" customWidth="1"/>
    <col min="3" max="3" width="18.26953125" style="2" customWidth="1"/>
    <col min="4" max="5" width="17" style="2" customWidth="1"/>
    <col min="6" max="16384" width="12.453125" style="2"/>
  </cols>
  <sheetData>
    <row r="1" spans="1:5" x14ac:dyDescent="0.35">
      <c r="A1" s="3" t="s">
        <v>44</v>
      </c>
    </row>
    <row r="2" spans="1:5" ht="31" x14ac:dyDescent="0.35">
      <c r="A2" s="97" t="s">
        <v>39</v>
      </c>
      <c r="B2" s="97" t="s">
        <v>77</v>
      </c>
      <c r="C2" s="97" t="s">
        <v>37</v>
      </c>
      <c r="D2" s="36" t="s">
        <v>28</v>
      </c>
      <c r="E2" s="36" t="s">
        <v>29</v>
      </c>
    </row>
    <row r="3" spans="1:5" x14ac:dyDescent="0.35">
      <c r="A3" s="71" t="s">
        <v>76</v>
      </c>
      <c r="B3" s="73">
        <v>200</v>
      </c>
      <c r="C3" s="74">
        <f>SUM(Table16[[#This Row],[ANNUAL COST]])</f>
        <v>200</v>
      </c>
      <c r="D3" s="86">
        <v>100</v>
      </c>
      <c r="E3" s="75">
        <f>Table16[[#This Row],[TOTAL COST]]-Table16[[#This Row],[REQUESTED FROM CTAC]]</f>
        <v>100</v>
      </c>
    </row>
    <row r="4" spans="1:5" x14ac:dyDescent="0.35">
      <c r="A4" s="16"/>
      <c r="B4" s="73"/>
      <c r="C4" s="47">
        <f>SUM(Table16[[#This Row],[ANNUAL COST]])</f>
        <v>0</v>
      </c>
      <c r="D4" s="87">
        <v>0</v>
      </c>
      <c r="E4" s="48">
        <f>Table16[[#This Row],[TOTAL COST]]-Table16[[#This Row],[REQUESTED FROM CTAC]]</f>
        <v>0</v>
      </c>
    </row>
    <row r="5" spans="1:5" x14ac:dyDescent="0.35">
      <c r="A5" s="16"/>
      <c r="B5" s="73"/>
      <c r="C5" s="47">
        <f>SUM(Table16[[#This Row],[ANNUAL COST]])</f>
        <v>0</v>
      </c>
      <c r="D5" s="87">
        <v>0</v>
      </c>
      <c r="E5" s="48">
        <f>Table16[[#This Row],[TOTAL COST]]-Table16[[#This Row],[REQUESTED FROM CTAC]]</f>
        <v>0</v>
      </c>
    </row>
    <row r="6" spans="1:5" x14ac:dyDescent="0.35">
      <c r="A6" s="16"/>
      <c r="B6" s="73"/>
      <c r="C6" s="47">
        <f>SUM(Table16[[#This Row],[ANNUAL COST]])</f>
        <v>0</v>
      </c>
      <c r="D6" s="87">
        <v>0</v>
      </c>
      <c r="E6" s="48">
        <f>Table16[[#This Row],[TOTAL COST]]-Table16[[#This Row],[REQUESTED FROM CTAC]]</f>
        <v>0</v>
      </c>
    </row>
    <row r="7" spans="1:5" x14ac:dyDescent="0.35">
      <c r="A7" s="16"/>
      <c r="B7" s="73"/>
      <c r="C7" s="47">
        <f>SUM(Table16[[#This Row],[ANNUAL COST]])</f>
        <v>0</v>
      </c>
      <c r="D7" s="87">
        <v>0</v>
      </c>
      <c r="E7" s="48">
        <f>Table16[[#This Row],[TOTAL COST]]-Table16[[#This Row],[REQUESTED FROM CTAC]]</f>
        <v>0</v>
      </c>
    </row>
    <row r="8" spans="1:5" x14ac:dyDescent="0.35">
      <c r="A8" s="16"/>
      <c r="B8" s="73"/>
      <c r="C8" s="47">
        <f>SUM(Table16[[#This Row],[ANNUAL COST]])</f>
        <v>0</v>
      </c>
      <c r="D8" s="87">
        <v>0</v>
      </c>
      <c r="E8" s="48">
        <f>Table16[[#This Row],[TOTAL COST]]-Table16[[#This Row],[REQUESTED FROM CTAC]]</f>
        <v>0</v>
      </c>
    </row>
    <row r="9" spans="1:5" x14ac:dyDescent="0.35">
      <c r="A9" s="16"/>
      <c r="B9" s="73"/>
      <c r="C9" s="47">
        <f>SUM(Table16[[#This Row],[ANNUAL COST]])</f>
        <v>0</v>
      </c>
      <c r="D9" s="87">
        <v>0</v>
      </c>
      <c r="E9" s="48">
        <f>Table16[[#This Row],[TOTAL COST]]-Table16[[#This Row],[REQUESTED FROM CTAC]]</f>
        <v>0</v>
      </c>
    </row>
    <row r="10" spans="1:5" x14ac:dyDescent="0.35">
      <c r="A10" s="16"/>
      <c r="B10" s="73"/>
      <c r="C10" s="47">
        <f>SUM(Table16[[#This Row],[ANNUAL COST]])</f>
        <v>0</v>
      </c>
      <c r="D10" s="87">
        <v>0</v>
      </c>
      <c r="E10" s="48">
        <f>Table16[[#This Row],[TOTAL COST]]-Table16[[#This Row],[REQUESTED FROM CTAC]]</f>
        <v>0</v>
      </c>
    </row>
    <row r="11" spans="1:5" x14ac:dyDescent="0.35">
      <c r="A11" s="16"/>
      <c r="B11" s="73"/>
      <c r="C11" s="47">
        <f>SUM(Table16[[#This Row],[ANNUAL COST]])</f>
        <v>0</v>
      </c>
      <c r="D11" s="87">
        <v>0</v>
      </c>
      <c r="E11" s="48">
        <f>Table16[[#This Row],[TOTAL COST]]-Table16[[#This Row],[REQUESTED FROM CTAC]]</f>
        <v>0</v>
      </c>
    </row>
    <row r="12" spans="1:5" x14ac:dyDescent="0.35">
      <c r="A12" s="16"/>
      <c r="B12" s="73"/>
      <c r="C12" s="47">
        <f>SUM(Table16[[#This Row],[ANNUAL COST]])</f>
        <v>0</v>
      </c>
      <c r="D12" s="87">
        <v>0</v>
      </c>
      <c r="E12" s="48">
        <f>Table16[[#This Row],[TOTAL COST]]-Table16[[#This Row],[REQUESTED FROM CTAC]]</f>
        <v>0</v>
      </c>
    </row>
    <row r="13" spans="1:5" x14ac:dyDescent="0.35">
      <c r="A13" s="16"/>
      <c r="B13" s="73"/>
      <c r="C13" s="47">
        <f>SUM(Table16[[#This Row],[ANNUAL COST]])</f>
        <v>0</v>
      </c>
      <c r="D13" s="87">
        <v>0</v>
      </c>
      <c r="E13" s="48">
        <f>Table16[[#This Row],[TOTAL COST]]-Table16[[#This Row],[REQUESTED FROM CTAC]]</f>
        <v>0</v>
      </c>
    </row>
    <row r="14" spans="1:5" x14ac:dyDescent="0.35">
      <c r="A14" s="16"/>
      <c r="B14" s="73"/>
      <c r="C14" s="47">
        <f>SUM(Table16[[#This Row],[ANNUAL COST]])</f>
        <v>0</v>
      </c>
      <c r="D14" s="87">
        <v>0</v>
      </c>
      <c r="E14" s="48">
        <f>Table16[[#This Row],[TOTAL COST]]-Table16[[#This Row],[REQUESTED FROM CTAC]]</f>
        <v>0</v>
      </c>
    </row>
    <row r="15" spans="1:5" x14ac:dyDescent="0.35">
      <c r="A15" s="16"/>
      <c r="B15" s="73"/>
      <c r="C15" s="47">
        <f>SUM(Table16[[#This Row],[ANNUAL COST]])</f>
        <v>0</v>
      </c>
      <c r="D15" s="87">
        <v>0</v>
      </c>
      <c r="E15" s="48">
        <f>Table16[[#This Row],[TOTAL COST]]-Table16[[#This Row],[REQUESTED FROM CTAC]]</f>
        <v>0</v>
      </c>
    </row>
    <row r="16" spans="1:5" x14ac:dyDescent="0.35">
      <c r="A16" s="16"/>
      <c r="B16" s="73"/>
      <c r="C16" s="47">
        <f>SUM(Table16[[#This Row],[ANNUAL COST]])</f>
        <v>0</v>
      </c>
      <c r="D16" s="87">
        <v>0</v>
      </c>
      <c r="E16" s="48">
        <f>Table16[[#This Row],[TOTAL COST]]-Table16[[#This Row],[REQUESTED FROM CTAC]]</f>
        <v>0</v>
      </c>
    </row>
    <row r="17" spans="1:7" x14ac:dyDescent="0.35">
      <c r="A17" s="16"/>
      <c r="B17" s="73"/>
      <c r="C17" s="47">
        <f>SUM(Table16[[#This Row],[ANNUAL COST]])</f>
        <v>0</v>
      </c>
      <c r="D17" s="87">
        <v>0</v>
      </c>
      <c r="E17" s="48">
        <f>Table16[[#This Row],[TOTAL COST]]-Table16[[#This Row],[REQUESTED FROM CTAC]]</f>
        <v>0</v>
      </c>
    </row>
    <row r="18" spans="1:7" x14ac:dyDescent="0.35">
      <c r="A18" s="16"/>
      <c r="B18" s="73"/>
      <c r="C18" s="47">
        <f>SUM(Table16[[#This Row],[ANNUAL COST]])</f>
        <v>0</v>
      </c>
      <c r="D18" s="87">
        <v>0</v>
      </c>
      <c r="E18" s="48">
        <f>Table16[[#This Row],[TOTAL COST]]-Table16[[#This Row],[REQUESTED FROM CTAC]]</f>
        <v>0</v>
      </c>
    </row>
    <row r="19" spans="1:7" x14ac:dyDescent="0.35">
      <c r="A19" s="5"/>
      <c r="B19" s="50" t="s">
        <v>37</v>
      </c>
      <c r="C19" s="51">
        <f>SUM(C4:C18)</f>
        <v>0</v>
      </c>
      <c r="D19" s="51">
        <f t="shared" ref="D19:E19" si="0">SUM(D4:D18)</f>
        <v>0</v>
      </c>
      <c r="E19" s="51">
        <f t="shared" si="0"/>
        <v>0</v>
      </c>
    </row>
    <row r="21" spans="1:7" x14ac:dyDescent="0.35">
      <c r="A21" s="3"/>
    </row>
    <row r="22" spans="1:7" x14ac:dyDescent="0.35">
      <c r="A22" s="3"/>
    </row>
    <row r="23" spans="1:7" x14ac:dyDescent="0.35">
      <c r="A23" s="3"/>
    </row>
    <row r="24" spans="1:7" x14ac:dyDescent="0.35">
      <c r="A24" s="3"/>
    </row>
    <row r="25" spans="1:7" x14ac:dyDescent="0.35">
      <c r="A25" s="3"/>
    </row>
    <row r="26" spans="1:7" x14ac:dyDescent="0.35">
      <c r="A26" s="3"/>
    </row>
    <row r="27" spans="1:7" ht="16" thickBot="1" x14ac:dyDescent="0.4">
      <c r="A27" s="13" t="s">
        <v>98</v>
      </c>
    </row>
    <row r="28" spans="1:7" x14ac:dyDescent="0.35">
      <c r="A28" s="150"/>
      <c r="B28" s="151"/>
      <c r="C28" s="151"/>
      <c r="D28" s="151"/>
      <c r="E28" s="152"/>
      <c r="F28" s="93"/>
      <c r="G28" s="93"/>
    </row>
    <row r="29" spans="1:7" x14ac:dyDescent="0.35">
      <c r="A29" s="153"/>
      <c r="B29" s="154"/>
      <c r="C29" s="154"/>
      <c r="D29" s="154"/>
      <c r="E29" s="155"/>
      <c r="F29" s="93"/>
      <c r="G29" s="93"/>
    </row>
    <row r="30" spans="1:7" x14ac:dyDescent="0.35">
      <c r="A30" s="153"/>
      <c r="B30" s="154"/>
      <c r="C30" s="154"/>
      <c r="D30" s="154"/>
      <c r="E30" s="155"/>
      <c r="F30" s="93"/>
      <c r="G30" s="93"/>
    </row>
    <row r="31" spans="1:7" x14ac:dyDescent="0.35">
      <c r="A31" s="153"/>
      <c r="B31" s="154"/>
      <c r="C31" s="154"/>
      <c r="D31" s="154"/>
      <c r="E31" s="155"/>
      <c r="F31" s="93"/>
      <c r="G31" s="93"/>
    </row>
    <row r="32" spans="1:7" x14ac:dyDescent="0.35">
      <c r="A32" s="153"/>
      <c r="B32" s="154"/>
      <c r="C32" s="154"/>
      <c r="D32" s="154"/>
      <c r="E32" s="155"/>
      <c r="F32" s="93"/>
      <c r="G32" s="93"/>
    </row>
    <row r="33" spans="1:7" x14ac:dyDescent="0.35">
      <c r="A33" s="153"/>
      <c r="B33" s="154"/>
      <c r="C33" s="154"/>
      <c r="D33" s="154"/>
      <c r="E33" s="155"/>
      <c r="F33" s="93"/>
      <c r="G33" s="93"/>
    </row>
    <row r="34" spans="1:7" x14ac:dyDescent="0.35">
      <c r="A34" s="153"/>
      <c r="B34" s="154"/>
      <c r="C34" s="154"/>
      <c r="D34" s="154"/>
      <c r="E34" s="155"/>
      <c r="F34" s="93"/>
      <c r="G34" s="93"/>
    </row>
    <row r="35" spans="1:7" x14ac:dyDescent="0.35">
      <c r="A35" s="153"/>
      <c r="B35" s="154"/>
      <c r="C35" s="154"/>
      <c r="D35" s="154"/>
      <c r="E35" s="155"/>
      <c r="F35" s="93"/>
      <c r="G35" s="93"/>
    </row>
    <row r="36" spans="1:7" x14ac:dyDescent="0.35">
      <c r="A36" s="153"/>
      <c r="B36" s="154"/>
      <c r="C36" s="154"/>
      <c r="D36" s="154"/>
      <c r="E36" s="155"/>
      <c r="F36" s="93"/>
      <c r="G36" s="93"/>
    </row>
    <row r="37" spans="1:7" x14ac:dyDescent="0.35">
      <c r="A37" s="153"/>
      <c r="B37" s="154"/>
      <c r="C37" s="154"/>
      <c r="D37" s="154"/>
      <c r="E37" s="155"/>
      <c r="F37" s="93"/>
      <c r="G37" s="93"/>
    </row>
    <row r="38" spans="1:7" x14ac:dyDescent="0.35">
      <c r="A38" s="153"/>
      <c r="B38" s="154"/>
      <c r="C38" s="154"/>
      <c r="D38" s="154"/>
      <c r="E38" s="155"/>
    </row>
    <row r="39" spans="1:7" ht="16" thickBot="1" x14ac:dyDescent="0.4">
      <c r="A39" s="156"/>
      <c r="B39" s="157"/>
      <c r="C39" s="157"/>
      <c r="D39" s="157"/>
      <c r="E39" s="158"/>
    </row>
  </sheetData>
  <sheetProtection algorithmName="SHA-512" hashValue="daTnsgtvvlmigCWy42mpdkT2OHsITVQ+TeGRzL1g6Iq4wwBQsB2K0e5M9Svupx12HcUP6EUFSgLbtqYSG4dILg==" saltValue="ABpc1LCW5CjfydpoM6cFLQ==" spinCount="100000" sheet="1" objects="1" scenarios="1"/>
  <mergeCells count="1">
    <mergeCell ref="A28:E39"/>
  </mergeCells>
  <printOptions horizontalCentered="1" verticalCentered="1"/>
  <pageMargins left="0" right="0" top="0" bottom="0" header="0.3" footer="0.3"/>
  <pageSetup scale="93" orientation="landscape" r:id="rId1"/>
  <drawing r:id="rId2"/>
  <legacyDrawing r:id="rId3"/>
  <oleObjects>
    <mc:AlternateContent xmlns:mc="http://schemas.openxmlformats.org/markup-compatibility/2006">
      <mc:Choice Requires="x14">
        <oleObject progId="Word.Document.12" shapeId="7170" r:id="rId4">
          <objectPr defaultSize="0" r:id="rId5">
            <anchor moveWithCells="1">
              <from>
                <xdr:col>0</xdr:col>
                <xdr:colOff>50800</xdr:colOff>
                <xdr:row>20</xdr:row>
                <xdr:rowOff>0</xdr:rowOff>
              </from>
              <to>
                <xdr:col>4</xdr:col>
                <xdr:colOff>857250</xdr:colOff>
                <xdr:row>25</xdr:row>
                <xdr:rowOff>0</xdr:rowOff>
              </to>
            </anchor>
          </objectPr>
        </oleObject>
      </mc:Choice>
      <mc:Fallback>
        <oleObject progId="Word.Document.12" shapeId="7170" r:id="rId4"/>
      </mc:Fallback>
    </mc:AlternateContent>
  </oleObjects>
  <tableParts count="1">
    <tablePart r:id="rId6"/>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3FA27-B7A3-4867-A0FE-FAF802DB2778}">
  <sheetPr>
    <pageSetUpPr fitToPage="1"/>
  </sheetPr>
  <dimension ref="A1:F46"/>
  <sheetViews>
    <sheetView workbookViewId="0">
      <selection activeCell="E10" sqref="E10:E12"/>
    </sheetView>
  </sheetViews>
  <sheetFormatPr defaultColWidth="12.453125" defaultRowHeight="15.5" x14ac:dyDescent="0.35"/>
  <cols>
    <col min="1" max="1" width="44.54296875" style="2" customWidth="1"/>
    <col min="2" max="3" width="15.81640625" style="2" customWidth="1"/>
    <col min="4" max="4" width="18.26953125" style="2" customWidth="1"/>
    <col min="5" max="5" width="17" style="2" customWidth="1"/>
    <col min="6" max="6" width="22" style="2" customWidth="1"/>
    <col min="7" max="16384" width="12.453125" style="2"/>
  </cols>
  <sheetData>
    <row r="1" spans="1:6" x14ac:dyDescent="0.35">
      <c r="A1" s="3" t="s">
        <v>91</v>
      </c>
    </row>
    <row r="2" spans="1:6" ht="31" x14ac:dyDescent="0.35">
      <c r="A2" s="97" t="s">
        <v>45</v>
      </c>
      <c r="B2" s="98" t="s">
        <v>75</v>
      </c>
      <c r="C2" s="97" t="s">
        <v>41</v>
      </c>
      <c r="D2" s="97" t="s">
        <v>37</v>
      </c>
      <c r="E2" s="36" t="s">
        <v>28</v>
      </c>
      <c r="F2" s="36" t="s">
        <v>29</v>
      </c>
    </row>
    <row r="3" spans="1:6" x14ac:dyDescent="0.35">
      <c r="A3" s="77" t="s">
        <v>74</v>
      </c>
      <c r="B3" s="78">
        <v>12</v>
      </c>
      <c r="C3" s="79">
        <v>200</v>
      </c>
      <c r="D3" s="80">
        <f>SUM(Table1615[[#This Row],[SEESIONS OR HOURS]]*Table1615[[#This Row],[RATE]])</f>
        <v>2400</v>
      </c>
      <c r="E3" s="88">
        <v>0</v>
      </c>
      <c r="F3" s="81">
        <f>Table1615[[#This Row],[TOTAL COST]]-Table1615[[#This Row],[REQUESTED FROM CTAC]]</f>
        <v>2400</v>
      </c>
    </row>
    <row r="4" spans="1:6" x14ac:dyDescent="0.35">
      <c r="A4" s="16"/>
      <c r="B4" s="46"/>
      <c r="C4" s="25"/>
      <c r="D4" s="47">
        <f>SUM(Table1615[[#This Row],[SEESIONS OR HOURS]]*Table1615[[#This Row],[RATE]])</f>
        <v>0</v>
      </c>
      <c r="E4" s="87">
        <v>0</v>
      </c>
      <c r="F4" s="48">
        <f>Table1615[[#This Row],[TOTAL COST]]-Table1615[[#This Row],[REQUESTED FROM CTAC]]</f>
        <v>0</v>
      </c>
    </row>
    <row r="5" spans="1:6" x14ac:dyDescent="0.35">
      <c r="A5" s="16"/>
      <c r="B5" s="46"/>
      <c r="C5" s="25"/>
      <c r="D5" s="47">
        <f>SUM(Table1615[[#This Row],[SEESIONS OR HOURS]]*Table1615[[#This Row],[RATE]])</f>
        <v>0</v>
      </c>
      <c r="E5" s="87">
        <v>0</v>
      </c>
      <c r="F5" s="48">
        <f>Table1615[[#This Row],[TOTAL COST]]-Table1615[[#This Row],[REQUESTED FROM CTAC]]</f>
        <v>0</v>
      </c>
    </row>
    <row r="6" spans="1:6" x14ac:dyDescent="0.35">
      <c r="A6" s="16"/>
      <c r="B6" s="46"/>
      <c r="C6" s="25"/>
      <c r="D6" s="47">
        <f>SUM(Table1615[[#This Row],[SEESIONS OR HOURS]]*Table1615[[#This Row],[RATE]])</f>
        <v>0</v>
      </c>
      <c r="E6" s="87">
        <v>0</v>
      </c>
      <c r="F6" s="48">
        <f>Table1615[[#This Row],[TOTAL COST]]-Table1615[[#This Row],[REQUESTED FROM CTAC]]</f>
        <v>0</v>
      </c>
    </row>
    <row r="7" spans="1:6" x14ac:dyDescent="0.35">
      <c r="A7" s="16"/>
      <c r="B7" s="46"/>
      <c r="C7" s="25"/>
      <c r="D7" s="47">
        <f>SUM(Table1615[[#This Row],[SEESIONS OR HOURS]]*Table1615[[#This Row],[RATE]])</f>
        <v>0</v>
      </c>
      <c r="E7" s="87">
        <v>0</v>
      </c>
      <c r="F7" s="48">
        <f>Table1615[[#This Row],[TOTAL COST]]-Table1615[[#This Row],[REQUESTED FROM CTAC]]</f>
        <v>0</v>
      </c>
    </row>
    <row r="8" spans="1:6" x14ac:dyDescent="0.35">
      <c r="A8" s="16"/>
      <c r="B8" s="46"/>
      <c r="C8" s="25"/>
      <c r="D8" s="47">
        <f>SUM(Table1615[[#This Row],[SEESIONS OR HOURS]]*Table1615[[#This Row],[RATE]])</f>
        <v>0</v>
      </c>
      <c r="E8" s="87">
        <v>0</v>
      </c>
      <c r="F8" s="48">
        <f>Table1615[[#This Row],[TOTAL COST]]-Table1615[[#This Row],[REQUESTED FROM CTAC]]</f>
        <v>0</v>
      </c>
    </row>
    <row r="9" spans="1:6" x14ac:dyDescent="0.35">
      <c r="A9" s="16"/>
      <c r="B9" s="46"/>
      <c r="C9" s="25"/>
      <c r="D9" s="47">
        <f>SUM(Table1615[[#This Row],[SEESIONS OR HOURS]]*Table1615[[#This Row],[RATE]])</f>
        <v>0</v>
      </c>
      <c r="E9" s="87">
        <v>0</v>
      </c>
      <c r="F9" s="48">
        <f>Table1615[[#This Row],[TOTAL COST]]-Table1615[[#This Row],[REQUESTED FROM CTAC]]</f>
        <v>0</v>
      </c>
    </row>
    <row r="10" spans="1:6" x14ac:dyDescent="0.35">
      <c r="A10" s="16"/>
      <c r="B10" s="46"/>
      <c r="C10" s="25"/>
      <c r="D10" s="47">
        <f>SUM(Table1615[[#This Row],[SEESIONS OR HOURS]]*Table1615[[#This Row],[RATE]])</f>
        <v>0</v>
      </c>
      <c r="E10" s="87">
        <v>0</v>
      </c>
      <c r="F10" s="48">
        <f>Table1615[[#This Row],[TOTAL COST]]-Table1615[[#This Row],[REQUESTED FROM CTAC]]</f>
        <v>0</v>
      </c>
    </row>
    <row r="11" spans="1:6" x14ac:dyDescent="0.35">
      <c r="A11" s="16"/>
      <c r="B11" s="46"/>
      <c r="C11" s="25"/>
      <c r="D11" s="47">
        <f>SUM(Table1615[[#This Row],[SEESIONS OR HOURS]]*Table1615[[#This Row],[RATE]])</f>
        <v>0</v>
      </c>
      <c r="E11" s="87">
        <v>0</v>
      </c>
      <c r="F11" s="48">
        <f>Table1615[[#This Row],[TOTAL COST]]-Table1615[[#This Row],[REQUESTED FROM CTAC]]</f>
        <v>0</v>
      </c>
    </row>
    <row r="12" spans="1:6" x14ac:dyDescent="0.35">
      <c r="A12" s="16"/>
      <c r="B12" s="46"/>
      <c r="C12" s="25"/>
      <c r="D12" s="47">
        <f>SUM(Table1615[[#This Row],[SEESIONS OR HOURS]]*Table1615[[#This Row],[RATE]])</f>
        <v>0</v>
      </c>
      <c r="E12" s="87">
        <v>0</v>
      </c>
      <c r="F12" s="48">
        <f>Table1615[[#This Row],[TOTAL COST]]-Table1615[[#This Row],[REQUESTED FROM CTAC]]</f>
        <v>0</v>
      </c>
    </row>
    <row r="13" spans="1:6" x14ac:dyDescent="0.35">
      <c r="A13" s="16"/>
      <c r="B13" s="46"/>
      <c r="C13" s="25"/>
      <c r="D13" s="47">
        <f>SUM(Table1615[[#This Row],[SEESIONS OR HOURS]]*Table1615[[#This Row],[RATE]])</f>
        <v>0</v>
      </c>
      <c r="E13" s="87">
        <v>0</v>
      </c>
      <c r="F13" s="48">
        <f>Table1615[[#This Row],[TOTAL COST]]-Table1615[[#This Row],[REQUESTED FROM CTAC]]</f>
        <v>0</v>
      </c>
    </row>
    <row r="14" spans="1:6" x14ac:dyDescent="0.35">
      <c r="A14" s="16"/>
      <c r="B14" s="46"/>
      <c r="C14" s="25"/>
      <c r="D14" s="47">
        <f>SUM(Table1615[[#This Row],[SEESIONS OR HOURS]]*Table1615[[#This Row],[RATE]])</f>
        <v>0</v>
      </c>
      <c r="E14" s="87">
        <v>0</v>
      </c>
      <c r="F14" s="48">
        <f>Table1615[[#This Row],[TOTAL COST]]-Table1615[[#This Row],[REQUESTED FROM CTAC]]</f>
        <v>0</v>
      </c>
    </row>
    <row r="15" spans="1:6" x14ac:dyDescent="0.35">
      <c r="A15" s="16"/>
      <c r="B15" s="46"/>
      <c r="C15" s="25"/>
      <c r="D15" s="47">
        <f>SUM(Table1615[[#This Row],[SEESIONS OR HOURS]]*Table1615[[#This Row],[RATE]])</f>
        <v>0</v>
      </c>
      <c r="E15" s="87">
        <v>0</v>
      </c>
      <c r="F15" s="48">
        <f>Table1615[[#This Row],[TOTAL COST]]-Table1615[[#This Row],[REQUESTED FROM CTAC]]</f>
        <v>0</v>
      </c>
    </row>
    <row r="16" spans="1:6" x14ac:dyDescent="0.35">
      <c r="A16" s="16"/>
      <c r="B16" s="46"/>
      <c r="C16" s="25"/>
      <c r="D16" s="47">
        <f>SUM(Table1615[[#This Row],[SEESIONS OR HOURS]]*Table1615[[#This Row],[RATE]])</f>
        <v>0</v>
      </c>
      <c r="E16" s="87">
        <v>0</v>
      </c>
      <c r="F16" s="48">
        <f>Table1615[[#This Row],[TOTAL COST]]-Table1615[[#This Row],[REQUESTED FROM CTAC]]</f>
        <v>0</v>
      </c>
    </row>
    <row r="17" spans="1:6" x14ac:dyDescent="0.35">
      <c r="A17" s="16"/>
      <c r="B17" s="46"/>
      <c r="C17" s="25"/>
      <c r="D17" s="47">
        <f>SUM(Table1615[[#This Row],[SEESIONS OR HOURS]]*Table1615[[#This Row],[RATE]])</f>
        <v>0</v>
      </c>
      <c r="E17" s="87">
        <v>0</v>
      </c>
      <c r="F17" s="48">
        <f>Table1615[[#This Row],[TOTAL COST]]-Table1615[[#This Row],[REQUESTED FROM CTAC]]</f>
        <v>0</v>
      </c>
    </row>
    <row r="18" spans="1:6" x14ac:dyDescent="0.35">
      <c r="A18" s="16"/>
      <c r="B18" s="46"/>
      <c r="C18" s="25"/>
      <c r="D18" s="47">
        <f>SUM(Table1615[[#This Row],[SEESIONS OR HOURS]]*Table1615[[#This Row],[RATE]])</f>
        <v>0</v>
      </c>
      <c r="E18" s="87">
        <v>0</v>
      </c>
      <c r="F18" s="48">
        <f>Table1615[[#This Row],[TOTAL COST]]-Table1615[[#This Row],[REQUESTED FROM CTAC]]</f>
        <v>0</v>
      </c>
    </row>
    <row r="19" spans="1:6" x14ac:dyDescent="0.35">
      <c r="A19" s="5"/>
      <c r="B19" s="50"/>
      <c r="C19" s="50" t="s">
        <v>37</v>
      </c>
      <c r="D19" s="51">
        <f>SUM(D4:D18)</f>
        <v>0</v>
      </c>
      <c r="E19" s="51">
        <f t="shared" ref="E19:F19" si="0">SUM(E4:E18)</f>
        <v>0</v>
      </c>
      <c r="F19" s="51">
        <f t="shared" si="0"/>
        <v>0</v>
      </c>
    </row>
    <row r="20" spans="1:6" x14ac:dyDescent="0.35">
      <c r="B20" s="57"/>
      <c r="C20" s="57"/>
      <c r="D20" s="14"/>
      <c r="E20" s="14"/>
      <c r="F20" s="14"/>
    </row>
    <row r="21" spans="1:6" x14ac:dyDescent="0.35">
      <c r="B21" s="57"/>
      <c r="C21" s="57"/>
      <c r="D21" s="14"/>
      <c r="E21" s="14"/>
      <c r="F21" s="14"/>
    </row>
    <row r="22" spans="1:6" x14ac:dyDescent="0.35">
      <c r="B22" s="57"/>
      <c r="C22" s="57"/>
      <c r="D22" s="14"/>
      <c r="E22" s="14"/>
      <c r="F22" s="14"/>
    </row>
    <row r="23" spans="1:6" x14ac:dyDescent="0.35">
      <c r="B23" s="57"/>
      <c r="C23" s="57"/>
      <c r="D23" s="14"/>
      <c r="E23" s="14"/>
      <c r="F23" s="14"/>
    </row>
    <row r="24" spans="1:6" x14ac:dyDescent="0.35">
      <c r="B24" s="57"/>
      <c r="C24" s="57"/>
      <c r="D24" s="14"/>
      <c r="E24" s="14"/>
      <c r="F24" s="14"/>
    </row>
    <row r="25" spans="1:6" x14ac:dyDescent="0.35">
      <c r="B25" s="57"/>
      <c r="C25" s="57"/>
      <c r="D25" s="14"/>
      <c r="E25" s="14"/>
      <c r="F25" s="14"/>
    </row>
    <row r="26" spans="1:6" x14ac:dyDescent="0.35">
      <c r="B26" s="57"/>
      <c r="C26" s="57"/>
      <c r="D26" s="14"/>
      <c r="E26" s="14"/>
      <c r="F26" s="14"/>
    </row>
    <row r="27" spans="1:6" x14ac:dyDescent="0.35">
      <c r="B27" s="57"/>
      <c r="C27" s="57"/>
      <c r="D27" s="14"/>
      <c r="E27" s="14"/>
      <c r="F27" s="14"/>
    </row>
    <row r="28" spans="1:6" x14ac:dyDescent="0.35">
      <c r="B28" s="57"/>
      <c r="C28" s="57"/>
      <c r="D28" s="14"/>
      <c r="E28" s="14"/>
      <c r="F28" s="14"/>
    </row>
    <row r="29" spans="1:6" x14ac:dyDescent="0.35">
      <c r="B29" s="57"/>
      <c r="C29" s="57"/>
      <c r="D29" s="14"/>
      <c r="E29" s="14"/>
      <c r="F29" s="14"/>
    </row>
    <row r="30" spans="1:6" x14ac:dyDescent="0.35">
      <c r="B30" s="57"/>
      <c r="C30" s="57"/>
      <c r="D30" s="14"/>
      <c r="E30" s="14"/>
      <c r="F30" s="14"/>
    </row>
    <row r="31" spans="1:6" x14ac:dyDescent="0.35">
      <c r="B31" s="57"/>
      <c r="C31" s="57"/>
      <c r="D31" s="14"/>
      <c r="E31" s="14"/>
      <c r="F31" s="14"/>
    </row>
    <row r="32" spans="1:6" x14ac:dyDescent="0.35">
      <c r="B32" s="57"/>
      <c r="C32" s="57"/>
      <c r="D32" s="14"/>
      <c r="E32" s="14"/>
      <c r="F32" s="14"/>
    </row>
    <row r="33" spans="1:6" x14ac:dyDescent="0.35">
      <c r="B33" s="57"/>
      <c r="C33" s="57"/>
      <c r="D33" s="14"/>
      <c r="E33" s="14"/>
      <c r="F33" s="14"/>
    </row>
    <row r="34" spans="1:6" x14ac:dyDescent="0.35">
      <c r="B34" s="57"/>
      <c r="C34" s="57"/>
      <c r="D34" s="14"/>
      <c r="E34" s="14"/>
      <c r="F34" s="14"/>
    </row>
    <row r="35" spans="1:6" x14ac:dyDescent="0.35">
      <c r="B35" s="57"/>
      <c r="C35" s="57"/>
      <c r="D35" s="14"/>
      <c r="E35" s="14"/>
      <c r="F35" s="14"/>
    </row>
    <row r="36" spans="1:6" ht="16" thickBot="1" x14ac:dyDescent="0.4">
      <c r="A36" s="99" t="s">
        <v>99</v>
      </c>
      <c r="B36" s="57"/>
      <c r="C36" s="57"/>
      <c r="D36" s="14"/>
      <c r="E36" s="14"/>
      <c r="F36" s="14"/>
    </row>
    <row r="37" spans="1:6" x14ac:dyDescent="0.35">
      <c r="A37" s="140"/>
      <c r="B37" s="132"/>
      <c r="C37" s="132"/>
      <c r="D37" s="132"/>
      <c r="E37" s="132"/>
      <c r="F37" s="133"/>
    </row>
    <row r="38" spans="1:6" x14ac:dyDescent="0.35">
      <c r="A38" s="134"/>
      <c r="B38" s="135"/>
      <c r="C38" s="135"/>
      <c r="D38" s="135"/>
      <c r="E38" s="135"/>
      <c r="F38" s="136"/>
    </row>
    <row r="39" spans="1:6" x14ac:dyDescent="0.35">
      <c r="A39" s="134"/>
      <c r="B39" s="135"/>
      <c r="C39" s="135"/>
      <c r="D39" s="135"/>
      <c r="E39" s="135"/>
      <c r="F39" s="136"/>
    </row>
    <row r="40" spans="1:6" x14ac:dyDescent="0.35">
      <c r="A40" s="134"/>
      <c r="B40" s="135"/>
      <c r="C40" s="135"/>
      <c r="D40" s="135"/>
      <c r="E40" s="135"/>
      <c r="F40" s="136"/>
    </row>
    <row r="41" spans="1:6" x14ac:dyDescent="0.35">
      <c r="A41" s="134"/>
      <c r="B41" s="135"/>
      <c r="C41" s="135"/>
      <c r="D41" s="135"/>
      <c r="E41" s="135"/>
      <c r="F41" s="136"/>
    </row>
    <row r="42" spans="1:6" x14ac:dyDescent="0.35">
      <c r="A42" s="134"/>
      <c r="B42" s="135"/>
      <c r="C42" s="135"/>
      <c r="D42" s="135"/>
      <c r="E42" s="135"/>
      <c r="F42" s="136"/>
    </row>
    <row r="43" spans="1:6" x14ac:dyDescent="0.35">
      <c r="A43" s="134"/>
      <c r="B43" s="135"/>
      <c r="C43" s="135"/>
      <c r="D43" s="135"/>
      <c r="E43" s="135"/>
      <c r="F43" s="136"/>
    </row>
    <row r="44" spans="1:6" x14ac:dyDescent="0.35">
      <c r="A44" s="134"/>
      <c r="B44" s="135"/>
      <c r="C44" s="135"/>
      <c r="D44" s="135"/>
      <c r="E44" s="135"/>
      <c r="F44" s="136"/>
    </row>
    <row r="45" spans="1:6" x14ac:dyDescent="0.35">
      <c r="A45" s="134"/>
      <c r="B45" s="135"/>
      <c r="C45" s="135"/>
      <c r="D45" s="135"/>
      <c r="E45" s="135"/>
      <c r="F45" s="136"/>
    </row>
    <row r="46" spans="1:6" ht="16" thickBot="1" x14ac:dyDescent="0.4">
      <c r="A46" s="137"/>
      <c r="B46" s="138"/>
      <c r="C46" s="138"/>
      <c r="D46" s="138"/>
      <c r="E46" s="138"/>
      <c r="F46" s="139"/>
    </row>
  </sheetData>
  <sheetProtection algorithmName="SHA-512" hashValue="SC/NXQ30xmiJ36N+kyVEtJFx0+HNZoeYVh0Oqq0KDGkHZ3QmSpOZ8O0Uui0yt47hS3WzrBcuX1rqpswC+s1hjg==" saltValue="8VV87qEHV4ZyJR5VdNdt7A==" spinCount="100000" sheet="1" objects="1" scenarios="1"/>
  <mergeCells count="1">
    <mergeCell ref="A37:F46"/>
  </mergeCells>
  <printOptions horizontalCentered="1" verticalCentered="1"/>
  <pageMargins left="0" right="0" top="0" bottom="0" header="0.3" footer="0.3"/>
  <pageSetup scale="79" orientation="landscape" r:id="rId1"/>
  <drawing r:id="rId2"/>
  <legacyDrawing r:id="rId3"/>
  <oleObjects>
    <mc:AlternateContent xmlns:mc="http://schemas.openxmlformats.org/markup-compatibility/2006">
      <mc:Choice Requires="x14">
        <oleObject progId="Word.Document.12" shapeId="8193" r:id="rId4">
          <objectPr defaultSize="0" autoPict="0" r:id="rId5">
            <anchor moveWithCells="1">
              <from>
                <xdr:col>0</xdr:col>
                <xdr:colOff>76200</xdr:colOff>
                <xdr:row>20</xdr:row>
                <xdr:rowOff>95250</xdr:rowOff>
              </from>
              <to>
                <xdr:col>5</xdr:col>
                <xdr:colOff>876300</xdr:colOff>
                <xdr:row>34</xdr:row>
                <xdr:rowOff>12700</xdr:rowOff>
              </to>
            </anchor>
          </objectPr>
        </oleObject>
      </mc:Choice>
      <mc:Fallback>
        <oleObject progId="Word.Document.12" shapeId="8193" r:id="rId4"/>
      </mc:Fallback>
    </mc:AlternateContent>
  </oleObjects>
  <tableParts count="1">
    <tablePart r:id="rId6"/>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DC6BF-B397-4C84-A3DE-E09FE9D95089}">
  <sheetPr>
    <pageSetUpPr fitToPage="1"/>
  </sheetPr>
  <dimension ref="A1:H31"/>
  <sheetViews>
    <sheetView workbookViewId="0">
      <selection activeCell="E6" sqref="E6"/>
    </sheetView>
  </sheetViews>
  <sheetFormatPr defaultColWidth="12.453125" defaultRowHeight="15.5" x14ac:dyDescent="0.35"/>
  <cols>
    <col min="1" max="1" width="52.1796875" style="2" customWidth="1"/>
    <col min="2" max="2" width="17.26953125" style="2" customWidth="1"/>
    <col min="3" max="3" width="19" style="2" customWidth="1"/>
    <col min="4" max="4" width="18.26953125" style="2" customWidth="1"/>
    <col min="5" max="5" width="17" style="2" customWidth="1"/>
    <col min="6" max="16384" width="12.453125" style="2"/>
  </cols>
  <sheetData>
    <row r="1" spans="1:6" x14ac:dyDescent="0.35">
      <c r="A1" s="3" t="s">
        <v>48</v>
      </c>
    </row>
    <row r="2" spans="1:6" ht="31" x14ac:dyDescent="0.35">
      <c r="A2" s="97" t="s">
        <v>57</v>
      </c>
      <c r="B2" s="98" t="s">
        <v>56</v>
      </c>
      <c r="C2" s="98" t="s">
        <v>72</v>
      </c>
      <c r="D2" s="97" t="s">
        <v>37</v>
      </c>
      <c r="E2" s="36" t="s">
        <v>28</v>
      </c>
      <c r="F2" s="36" t="s">
        <v>29</v>
      </c>
    </row>
    <row r="3" spans="1:6" x14ac:dyDescent="0.35">
      <c r="A3" s="71" t="s">
        <v>73</v>
      </c>
      <c r="B3" s="72">
        <v>4</v>
      </c>
      <c r="C3" s="73">
        <v>1100</v>
      </c>
      <c r="D3" s="74">
        <f>Table1678[[#This Row],[QUANTITY / STAFF]]*Table1678[[#This Row],[COST EACH / ENROLLMENT]]</f>
        <v>4400</v>
      </c>
      <c r="E3" s="86">
        <v>0</v>
      </c>
      <c r="F3" s="75">
        <f>Table1678[[#This Row],[TOTAL COST]]-Table1678[[#This Row],[REQUESTED FROM CTAC]]</f>
        <v>4400</v>
      </c>
    </row>
    <row r="4" spans="1:6" x14ac:dyDescent="0.35">
      <c r="A4" s="89"/>
      <c r="B4" s="90"/>
      <c r="C4" s="91"/>
      <c r="D4" s="47">
        <f>Table1678[[#This Row],[QUANTITY / STAFF]]*Table1678[[#This Row],[COST EACH / ENROLLMENT]]</f>
        <v>0</v>
      </c>
      <c r="E4" s="87">
        <v>0</v>
      </c>
      <c r="F4" s="48">
        <f>Table1678[[#This Row],[TOTAL COST]]-Table1678[[#This Row],[REQUESTED FROM CTAC]]</f>
        <v>0</v>
      </c>
    </row>
    <row r="5" spans="1:6" x14ac:dyDescent="0.35">
      <c r="A5" s="89"/>
      <c r="B5" s="90"/>
      <c r="C5" s="91"/>
      <c r="D5" s="47">
        <f>Table1678[[#This Row],[QUANTITY / STAFF]]*Table1678[[#This Row],[COST EACH / ENROLLMENT]]</f>
        <v>0</v>
      </c>
      <c r="E5" s="87">
        <v>0</v>
      </c>
      <c r="F5" s="48">
        <f>Table1678[[#This Row],[TOTAL COST]]-Table1678[[#This Row],[REQUESTED FROM CTAC]]</f>
        <v>0</v>
      </c>
    </row>
    <row r="6" spans="1:6" x14ac:dyDescent="0.35">
      <c r="A6" s="89"/>
      <c r="B6" s="90"/>
      <c r="C6" s="91"/>
      <c r="D6" s="47">
        <f>Table1678[[#This Row],[QUANTITY / STAFF]]*Table1678[[#This Row],[COST EACH / ENROLLMENT]]</f>
        <v>0</v>
      </c>
      <c r="E6" s="87">
        <v>0</v>
      </c>
      <c r="F6" s="48">
        <f>Table1678[[#This Row],[TOTAL COST]]-Table1678[[#This Row],[REQUESTED FROM CTAC]]</f>
        <v>0</v>
      </c>
    </row>
    <row r="7" spans="1:6" x14ac:dyDescent="0.35">
      <c r="A7" s="89"/>
      <c r="B7" s="90"/>
      <c r="C7" s="91"/>
      <c r="D7" s="47">
        <f>Table1678[[#This Row],[QUANTITY / STAFF]]*Table1678[[#This Row],[COST EACH / ENROLLMENT]]</f>
        <v>0</v>
      </c>
      <c r="E7" s="87">
        <v>0</v>
      </c>
      <c r="F7" s="48">
        <f>Table1678[[#This Row],[TOTAL COST]]-Table1678[[#This Row],[REQUESTED FROM CTAC]]</f>
        <v>0</v>
      </c>
    </row>
    <row r="8" spans="1:6" x14ac:dyDescent="0.35">
      <c r="A8" s="16"/>
      <c r="B8" s="52"/>
      <c r="C8" s="17"/>
      <c r="D8" s="47">
        <f>Table1678[[#This Row],[QUANTITY / STAFF]]*Table1678[[#This Row],[COST EACH / ENROLLMENT]]</f>
        <v>0</v>
      </c>
      <c r="E8" s="87">
        <v>0</v>
      </c>
      <c r="F8" s="48">
        <f>Table1678[[#This Row],[TOTAL COST]]-Table1678[[#This Row],[REQUESTED FROM CTAC]]</f>
        <v>0</v>
      </c>
    </row>
    <row r="9" spans="1:6" x14ac:dyDescent="0.35">
      <c r="A9" s="16"/>
      <c r="B9" s="52"/>
      <c r="C9" s="17"/>
      <c r="D9" s="47">
        <f>Table1678[[#This Row],[QUANTITY / STAFF]]*Table1678[[#This Row],[COST EACH / ENROLLMENT]]</f>
        <v>0</v>
      </c>
      <c r="E9" s="87">
        <v>0</v>
      </c>
      <c r="F9" s="48">
        <f>Table1678[[#This Row],[TOTAL COST]]-Table1678[[#This Row],[REQUESTED FROM CTAC]]</f>
        <v>0</v>
      </c>
    </row>
    <row r="10" spans="1:6" x14ac:dyDescent="0.35">
      <c r="A10" s="5"/>
      <c r="B10" s="49"/>
      <c r="C10" s="50" t="s">
        <v>37</v>
      </c>
      <c r="D10" s="51">
        <f>SUM(D4:D9)</f>
        <v>0</v>
      </c>
      <c r="E10" s="51">
        <f t="shared" ref="E10:F10" si="0">SUM(E4:E9)</f>
        <v>0</v>
      </c>
      <c r="F10" s="51">
        <f t="shared" si="0"/>
        <v>0</v>
      </c>
    </row>
    <row r="11" spans="1:6" x14ac:dyDescent="0.35">
      <c r="B11" s="56"/>
      <c r="C11" s="57"/>
      <c r="D11" s="14"/>
      <c r="E11" s="14"/>
      <c r="F11" s="14"/>
    </row>
    <row r="12" spans="1:6" x14ac:dyDescent="0.35">
      <c r="B12" s="56"/>
      <c r="C12" s="57"/>
      <c r="D12" s="14"/>
      <c r="E12" s="14"/>
      <c r="F12" s="14"/>
    </row>
    <row r="13" spans="1:6" x14ac:dyDescent="0.35">
      <c r="B13" s="56"/>
      <c r="C13" s="57"/>
      <c r="D13" s="14"/>
      <c r="E13" s="14"/>
      <c r="F13" s="14"/>
    </row>
    <row r="14" spans="1:6" x14ac:dyDescent="0.35">
      <c r="B14" s="56"/>
      <c r="C14" s="57"/>
      <c r="D14" s="14"/>
      <c r="E14" s="14"/>
      <c r="F14" s="14"/>
    </row>
    <row r="15" spans="1:6" x14ac:dyDescent="0.35">
      <c r="B15" s="56"/>
      <c r="C15" s="57"/>
      <c r="D15" s="14"/>
      <c r="E15" s="14"/>
      <c r="F15" s="14"/>
    </row>
    <row r="17" spans="1:8" x14ac:dyDescent="0.35">
      <c r="A17" s="3"/>
    </row>
    <row r="18" spans="1:8" ht="15.75" customHeight="1" thickBot="1" x14ac:dyDescent="0.4">
      <c r="A18" s="92" t="s">
        <v>92</v>
      </c>
      <c r="B18" s="93"/>
      <c r="C18" s="93"/>
      <c r="D18" s="93"/>
      <c r="E18" s="93"/>
      <c r="F18" s="93"/>
      <c r="G18" s="93"/>
      <c r="H18" s="93"/>
    </row>
    <row r="19" spans="1:8" x14ac:dyDescent="0.35">
      <c r="A19" s="159"/>
      <c r="B19" s="160"/>
      <c r="C19" s="160"/>
      <c r="D19" s="160"/>
      <c r="E19" s="160"/>
      <c r="F19" s="161"/>
      <c r="G19" s="93"/>
      <c r="H19" s="93"/>
    </row>
    <row r="20" spans="1:8" x14ac:dyDescent="0.35">
      <c r="A20" s="162"/>
      <c r="B20" s="163"/>
      <c r="C20" s="163"/>
      <c r="D20" s="163"/>
      <c r="E20" s="163"/>
      <c r="F20" s="164"/>
      <c r="G20" s="93"/>
      <c r="H20" s="93"/>
    </row>
    <row r="21" spans="1:8" x14ac:dyDescent="0.35">
      <c r="A21" s="162"/>
      <c r="B21" s="163"/>
      <c r="C21" s="163"/>
      <c r="D21" s="163"/>
      <c r="E21" s="163"/>
      <c r="F21" s="164"/>
      <c r="G21" s="93"/>
      <c r="H21" s="93"/>
    </row>
    <row r="22" spans="1:8" x14ac:dyDescent="0.35">
      <c r="A22" s="162"/>
      <c r="B22" s="163"/>
      <c r="C22" s="163"/>
      <c r="D22" s="163"/>
      <c r="E22" s="163"/>
      <c r="F22" s="164"/>
      <c r="G22" s="93"/>
      <c r="H22" s="93"/>
    </row>
    <row r="23" spans="1:8" x14ac:dyDescent="0.35">
      <c r="A23" s="162"/>
      <c r="B23" s="163"/>
      <c r="C23" s="163"/>
      <c r="D23" s="163"/>
      <c r="E23" s="163"/>
      <c r="F23" s="164"/>
      <c r="G23" s="93"/>
      <c r="H23" s="93"/>
    </row>
    <row r="24" spans="1:8" x14ac:dyDescent="0.35">
      <c r="A24" s="162"/>
      <c r="B24" s="163"/>
      <c r="C24" s="163"/>
      <c r="D24" s="163"/>
      <c r="E24" s="163"/>
      <c r="F24" s="164"/>
      <c r="G24" s="93"/>
      <c r="H24" s="93"/>
    </row>
    <row r="25" spans="1:8" x14ac:dyDescent="0.35">
      <c r="A25" s="162"/>
      <c r="B25" s="163"/>
      <c r="C25" s="163"/>
      <c r="D25" s="163"/>
      <c r="E25" s="163"/>
      <c r="F25" s="164"/>
      <c r="G25" s="93"/>
      <c r="H25" s="93"/>
    </row>
    <row r="26" spans="1:8" x14ac:dyDescent="0.35">
      <c r="A26" s="162"/>
      <c r="B26" s="163"/>
      <c r="C26" s="163"/>
      <c r="D26" s="163"/>
      <c r="E26" s="163"/>
      <c r="F26" s="164"/>
      <c r="G26" s="93"/>
      <c r="H26" s="93"/>
    </row>
    <row r="27" spans="1:8" x14ac:dyDescent="0.35">
      <c r="A27" s="162"/>
      <c r="B27" s="163"/>
      <c r="C27" s="163"/>
      <c r="D27" s="163"/>
      <c r="E27" s="163"/>
      <c r="F27" s="164"/>
      <c r="G27" s="93"/>
      <c r="H27" s="93"/>
    </row>
    <row r="28" spans="1:8" x14ac:dyDescent="0.35">
      <c r="A28" s="162"/>
      <c r="B28" s="163"/>
      <c r="C28" s="163"/>
      <c r="D28" s="163"/>
      <c r="E28" s="163"/>
      <c r="F28" s="164"/>
    </row>
    <row r="29" spans="1:8" x14ac:dyDescent="0.35">
      <c r="A29" s="162"/>
      <c r="B29" s="163"/>
      <c r="C29" s="163"/>
      <c r="D29" s="163"/>
      <c r="E29" s="163"/>
      <c r="F29" s="164"/>
    </row>
    <row r="30" spans="1:8" x14ac:dyDescent="0.35">
      <c r="A30" s="162"/>
      <c r="B30" s="163"/>
      <c r="C30" s="163"/>
      <c r="D30" s="163"/>
      <c r="E30" s="163"/>
      <c r="F30" s="164"/>
    </row>
    <row r="31" spans="1:8" ht="16" thickBot="1" x14ac:dyDescent="0.4">
      <c r="A31" s="165"/>
      <c r="B31" s="166"/>
      <c r="C31" s="166"/>
      <c r="D31" s="166"/>
      <c r="E31" s="166"/>
      <c r="F31" s="167"/>
    </row>
  </sheetData>
  <sheetProtection algorithmName="SHA-512" hashValue="gTLMG7+VV72kYRCjdeTlQltyeC4jVCtoS3KYKt/uoK08hlOK7kIgk1Vv2IM9bj5EUR9UcAKBFsO1HvGFL3nMoA==" saltValue="Zog13HykGG8w83IGtpjnuQ==" spinCount="100000" sheet="1" objects="1" scenarios="1"/>
  <mergeCells count="1">
    <mergeCell ref="A19:F31"/>
  </mergeCells>
  <printOptions horizontalCentered="1" verticalCentered="1"/>
  <pageMargins left="0" right="0" top="0" bottom="0" header="0.3" footer="0.3"/>
  <pageSetup scale="99" orientation="landscape" r:id="rId1"/>
  <drawing r:id="rId2"/>
  <legacyDrawing r:id="rId3"/>
  <oleObjects>
    <mc:AlternateContent xmlns:mc="http://schemas.openxmlformats.org/markup-compatibility/2006">
      <mc:Choice Requires="x14">
        <oleObject progId="Word.Document.12" shapeId="10241" r:id="rId4">
          <objectPr defaultSize="0" r:id="rId5">
            <anchor moveWithCells="1">
              <from>
                <xdr:col>0</xdr:col>
                <xdr:colOff>0</xdr:colOff>
                <xdr:row>10</xdr:row>
                <xdr:rowOff>76200</xdr:rowOff>
              </from>
              <to>
                <xdr:col>6</xdr:col>
                <xdr:colOff>0</xdr:colOff>
                <xdr:row>15</xdr:row>
                <xdr:rowOff>69850</xdr:rowOff>
              </to>
            </anchor>
          </objectPr>
        </oleObject>
      </mc:Choice>
      <mc:Fallback>
        <oleObject progId="Word.Document.12" shapeId="10241" r:id="rId4"/>
      </mc:Fallback>
    </mc:AlternateContent>
  </oleObjects>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Budget Summary</vt:lpstr>
      <vt:lpstr>Other Funding Sources </vt:lpstr>
      <vt:lpstr>Personnel</vt:lpstr>
      <vt:lpstr>Fringe</vt:lpstr>
      <vt:lpstr>Transportation</vt:lpstr>
      <vt:lpstr>Office Supplies</vt:lpstr>
      <vt:lpstr>Program Supplies</vt:lpstr>
      <vt:lpstr>Contractual Services</vt:lpstr>
      <vt:lpstr>Certifications and Training</vt:lpstr>
      <vt:lpstr>Printing</vt:lpstr>
      <vt:lpstr>Communications</vt:lpstr>
      <vt:lpstr>Insurance</vt:lpstr>
      <vt:lpstr>Equipment &amp; Maintenance</vt:lpstr>
      <vt:lpstr>Other Operating Expenses</vt:lpstr>
      <vt:lpstr>'Budget Summary'!Print_Area</vt:lpstr>
      <vt:lpstr>'Certifications and Training'!Print_Area</vt:lpstr>
      <vt:lpstr>Communications!Print_Area</vt:lpstr>
      <vt:lpstr>'Contractual Services'!Print_Area</vt:lpstr>
      <vt:lpstr>'Equipment &amp; Maintenance'!Print_Area</vt:lpstr>
      <vt:lpstr>Fringe!Print_Area</vt:lpstr>
      <vt:lpstr>Insurance!Print_Area</vt:lpstr>
      <vt:lpstr>'Office Supplies'!Print_Area</vt:lpstr>
      <vt:lpstr>'Other Operating Expenses'!Print_Area</vt:lpstr>
      <vt:lpstr>Personnel!Print_Area</vt:lpstr>
      <vt:lpstr>Printing!Print_Area</vt:lpstr>
      <vt:lpstr>'Program Supplies'!Print_Area</vt:lpstr>
      <vt:lpstr>Transportation!Print_Area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Odom</dc:creator>
  <cp:lastModifiedBy>Kristy Goldwire</cp:lastModifiedBy>
  <cp:lastPrinted>2023-05-12T20:21:32Z</cp:lastPrinted>
  <dcterms:created xsi:type="dcterms:W3CDTF">2023-05-11T20:52:53Z</dcterms:created>
  <dcterms:modified xsi:type="dcterms:W3CDTF">2023-07-06T15:15:35Z</dcterms:modified>
</cp:coreProperties>
</file>