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tyson\Documents\"/>
    </mc:Choice>
  </mc:AlternateContent>
  <xr:revisionPtr revIDLastSave="0" documentId="13_ncr:1_{7C951B3E-DFF1-4459-A31B-77B7F976E01F}" xr6:coauthVersionLast="47" xr6:coauthVersionMax="47" xr10:uidLastSave="{00000000-0000-0000-0000-000000000000}"/>
  <bookViews>
    <workbookView xWindow="-120" yWindow="-120" windowWidth="29040" windowHeight="15840" activeTab="2" xr2:uid="{78B8D809-9D8E-470D-AC62-C39F4E2747E5}"/>
  </bookViews>
  <sheets>
    <sheet name="Budget Summary" sheetId="14" r:id="rId1"/>
    <sheet name="Other Funding Sources" sheetId="13" r:id="rId2"/>
    <sheet name="Regular Salaries and Wages" sheetId="12" r:id="rId3"/>
    <sheet name="Fringe" sheetId="11" r:id="rId4"/>
    <sheet name="Transportation" sheetId="10" r:id="rId5"/>
    <sheet name="Office Supplies" sheetId="9" r:id="rId6"/>
    <sheet name="Program Supplies" sheetId="8" r:id="rId7"/>
    <sheet name="Contractual Services" sheetId="7" r:id="rId8"/>
    <sheet name="Certifications &amp; Trainings" sheetId="6" r:id="rId9"/>
    <sheet name="Printing" sheetId="5" r:id="rId10"/>
    <sheet name="Communication" sheetId="4" r:id="rId11"/>
    <sheet name="Insurance" sheetId="3" r:id="rId12"/>
    <sheet name="Equipment &amp; Maintenance" sheetId="2" r:id="rId13"/>
    <sheet name="Other Operating Expense" sheetId="1"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1" l="1"/>
  <c r="D36" i="14"/>
  <c r="E24" i="14"/>
  <c r="E25" i="14"/>
  <c r="E26" i="14"/>
  <c r="E27" i="14"/>
  <c r="E28" i="14"/>
  <c r="E29" i="14"/>
  <c r="E30" i="14"/>
  <c r="E31" i="14"/>
  <c r="E32" i="14"/>
  <c r="E23" i="14"/>
  <c r="E18" i="14"/>
  <c r="C18" i="14"/>
  <c r="C32" i="14"/>
  <c r="C31" i="14"/>
  <c r="C30" i="14"/>
  <c r="C29" i="14"/>
  <c r="C28" i="14"/>
  <c r="C27" i="14"/>
  <c r="C26" i="14"/>
  <c r="C25" i="14"/>
  <c r="C24" i="14"/>
  <c r="C23" i="14"/>
  <c r="D32" i="14" l="1"/>
  <c r="D31" i="14"/>
  <c r="D29" i="14"/>
  <c r="D28" i="14"/>
  <c r="D27" i="14"/>
  <c r="D26" i="14"/>
  <c r="D25" i="14"/>
  <c r="D24" i="14"/>
  <c r="D23" i="14"/>
  <c r="D18" i="14"/>
  <c r="C4" i="11"/>
  <c r="C5" i="11"/>
  <c r="C6" i="11"/>
  <c r="C7" i="11"/>
  <c r="C8" i="11"/>
  <c r="C9" i="11"/>
  <c r="C10" i="11"/>
  <c r="C11" i="11"/>
  <c r="C12" i="11"/>
  <c r="C13" i="11"/>
  <c r="D13" i="11" s="1"/>
  <c r="C14" i="11"/>
  <c r="D14" i="11" s="1"/>
  <c r="C15" i="11"/>
  <c r="E15" i="11" s="1"/>
  <c r="C16" i="11"/>
  <c r="E16" i="11" s="1"/>
  <c r="C17" i="11"/>
  <c r="C18" i="11"/>
  <c r="C19" i="11"/>
  <c r="C20" i="11"/>
  <c r="C21" i="11"/>
  <c r="E21" i="11" s="1"/>
  <c r="C3" i="11"/>
  <c r="C29" i="12"/>
  <c r="B5" i="11"/>
  <c r="B6" i="11"/>
  <c r="B7" i="11"/>
  <c r="B8" i="11"/>
  <c r="B9" i="11"/>
  <c r="B10" i="11"/>
  <c r="B11" i="11"/>
  <c r="B12" i="11"/>
  <c r="B13" i="11"/>
  <c r="B14" i="11"/>
  <c r="B15" i="11"/>
  <c r="B16" i="11"/>
  <c r="B17" i="11"/>
  <c r="B18" i="11"/>
  <c r="B19" i="11"/>
  <c r="B20" i="11"/>
  <c r="B21" i="11"/>
  <c r="B4" i="11"/>
  <c r="F29" i="12"/>
  <c r="D17" i="11"/>
  <c r="D18" i="11"/>
  <c r="J18" i="11" s="1"/>
  <c r="L18" i="11" s="1"/>
  <c r="D19" i="11"/>
  <c r="J19" i="11" s="1"/>
  <c r="L19" i="11" s="1"/>
  <c r="D20" i="11"/>
  <c r="J20" i="11" s="1"/>
  <c r="L20" i="11" s="1"/>
  <c r="E17" i="11"/>
  <c r="E18" i="11"/>
  <c r="E19" i="11"/>
  <c r="E20" i="11"/>
  <c r="G13" i="12"/>
  <c r="G14" i="12"/>
  <c r="G15" i="12"/>
  <c r="G16" i="12"/>
  <c r="G17" i="12"/>
  <c r="G18" i="12"/>
  <c r="G19" i="12"/>
  <c r="G20" i="12"/>
  <c r="G21" i="12"/>
  <c r="G22" i="12"/>
  <c r="E22" i="12"/>
  <c r="E20" i="12"/>
  <c r="E19" i="12"/>
  <c r="E18" i="12"/>
  <c r="E17" i="12"/>
  <c r="E16" i="12"/>
  <c r="E15" i="12"/>
  <c r="E14" i="12"/>
  <c r="E13" i="12"/>
  <c r="J17" i="11" l="1"/>
  <c r="L17" i="11" s="1"/>
  <c r="D15" i="11"/>
  <c r="J15" i="11" s="1"/>
  <c r="L15" i="11" s="1"/>
  <c r="E14" i="11"/>
  <c r="J14" i="11" s="1"/>
  <c r="L14" i="11" s="1"/>
  <c r="D21" i="11"/>
  <c r="J21" i="11" s="1"/>
  <c r="L21" i="11" s="1"/>
  <c r="D16" i="11"/>
  <c r="J16" i="11" s="1"/>
  <c r="L16" i="11" s="1"/>
  <c r="E13" i="11"/>
  <c r="J13" i="11" s="1"/>
  <c r="L13" i="11" l="1"/>
  <c r="D14" i="3"/>
  <c r="G10" i="3"/>
  <c r="G11" i="3"/>
  <c r="G12" i="3"/>
  <c r="E9" i="3"/>
  <c r="G9" i="3" s="1"/>
  <c r="E8" i="3"/>
  <c r="E5" i="3"/>
  <c r="E4" i="3"/>
  <c r="E33" i="14"/>
  <c r="C33" i="14"/>
  <c r="B3" i="11"/>
  <c r="E6" i="12"/>
  <c r="E7" i="12"/>
  <c r="E8" i="12"/>
  <c r="E9" i="12"/>
  <c r="G9" i="12" s="1"/>
  <c r="E10" i="12"/>
  <c r="G10" i="12" s="1"/>
  <c r="E11" i="12"/>
  <c r="E12" i="12"/>
  <c r="E21" i="12"/>
  <c r="C11" i="13"/>
  <c r="E28" i="12"/>
  <c r="G28" i="12" s="1"/>
  <c r="E27" i="12"/>
  <c r="G27" i="12" s="1"/>
  <c r="E26" i="12"/>
  <c r="G26" i="12" s="1"/>
  <c r="E25" i="12"/>
  <c r="G25" i="12" s="1"/>
  <c r="E24" i="12"/>
  <c r="E23" i="12"/>
  <c r="G23" i="12" s="1"/>
  <c r="E5" i="12"/>
  <c r="E4" i="12"/>
  <c r="E3" i="12"/>
  <c r="G3" i="12" s="1"/>
  <c r="F19" i="10"/>
  <c r="G18" i="10"/>
  <c r="E18" i="10"/>
  <c r="E17" i="10"/>
  <c r="G17" i="10" s="1"/>
  <c r="G16" i="10"/>
  <c r="E16" i="10"/>
  <c r="E15" i="10"/>
  <c r="G15" i="10" s="1"/>
  <c r="G14" i="10"/>
  <c r="E14" i="10"/>
  <c r="E13" i="10"/>
  <c r="G13" i="10" s="1"/>
  <c r="G12" i="10"/>
  <c r="E12" i="10"/>
  <c r="E11" i="10"/>
  <c r="G11" i="10" s="1"/>
  <c r="G10" i="10"/>
  <c r="E10" i="10"/>
  <c r="E9" i="10"/>
  <c r="G9" i="10" s="1"/>
  <c r="G8" i="10"/>
  <c r="E8" i="10"/>
  <c r="E7" i="10"/>
  <c r="G7" i="10" s="1"/>
  <c r="G6" i="10"/>
  <c r="E6" i="10"/>
  <c r="E5" i="10"/>
  <c r="G5" i="10" s="1"/>
  <c r="G4" i="10"/>
  <c r="E4" i="10"/>
  <c r="E19" i="10" s="1"/>
  <c r="E3" i="10"/>
  <c r="G3" i="10" s="1"/>
  <c r="F19" i="9"/>
  <c r="G18" i="9"/>
  <c r="E18" i="9"/>
  <c r="G17" i="9"/>
  <c r="E17" i="9"/>
  <c r="G16" i="9"/>
  <c r="E16" i="9"/>
  <c r="E15" i="9"/>
  <c r="G15" i="9" s="1"/>
  <c r="G14" i="9"/>
  <c r="E14" i="9"/>
  <c r="G13" i="9"/>
  <c r="E13" i="9"/>
  <c r="G12" i="9"/>
  <c r="E12" i="9"/>
  <c r="E11" i="9"/>
  <c r="G11" i="9" s="1"/>
  <c r="G10" i="9"/>
  <c r="E10" i="9"/>
  <c r="G9" i="9"/>
  <c r="E9" i="9"/>
  <c r="G8" i="9"/>
  <c r="E8" i="9"/>
  <c r="E7" i="9"/>
  <c r="G7" i="9" s="1"/>
  <c r="G6" i="9"/>
  <c r="E6" i="9"/>
  <c r="G5" i="9"/>
  <c r="E5" i="9"/>
  <c r="G4" i="9"/>
  <c r="E4" i="9"/>
  <c r="E19" i="9" s="1"/>
  <c r="E3" i="9"/>
  <c r="G3" i="9" s="1"/>
  <c r="E19" i="8"/>
  <c r="D18" i="8"/>
  <c r="F18" i="8" s="1"/>
  <c r="D17" i="8"/>
  <c r="F17" i="8" s="1"/>
  <c r="F16" i="8"/>
  <c r="D16" i="8"/>
  <c r="D15" i="8"/>
  <c r="F15" i="8" s="1"/>
  <c r="F14" i="8"/>
  <c r="D14" i="8"/>
  <c r="D13" i="8"/>
  <c r="F13" i="8" s="1"/>
  <c r="F12" i="8"/>
  <c r="D12" i="8"/>
  <c r="D11" i="8"/>
  <c r="F11" i="8" s="1"/>
  <c r="F10" i="8"/>
  <c r="D10" i="8"/>
  <c r="D9" i="8"/>
  <c r="F9" i="8" s="1"/>
  <c r="F8" i="8"/>
  <c r="D8" i="8"/>
  <c r="D7" i="8"/>
  <c r="F7" i="8" s="1"/>
  <c r="F6" i="8"/>
  <c r="D6" i="8"/>
  <c r="D5" i="8"/>
  <c r="F5" i="8" s="1"/>
  <c r="F4" i="8"/>
  <c r="D4" i="8"/>
  <c r="D19" i="8" s="1"/>
  <c r="D3" i="8"/>
  <c r="F3" i="8" s="1"/>
  <c r="F19" i="7"/>
  <c r="E18" i="7"/>
  <c r="G18" i="7" s="1"/>
  <c r="E17" i="7"/>
  <c r="G17" i="7" s="1"/>
  <c r="E16" i="7"/>
  <c r="G16" i="7" s="1"/>
  <c r="E15" i="7"/>
  <c r="G15" i="7" s="1"/>
  <c r="E14" i="7"/>
  <c r="G14" i="7" s="1"/>
  <c r="E13" i="7"/>
  <c r="G13" i="7" s="1"/>
  <c r="E12" i="7"/>
  <c r="G12" i="7" s="1"/>
  <c r="E11" i="7"/>
  <c r="G11" i="7" s="1"/>
  <c r="E10" i="7"/>
  <c r="G10" i="7" s="1"/>
  <c r="E9" i="7"/>
  <c r="G9" i="7" s="1"/>
  <c r="E8" i="7"/>
  <c r="G8" i="7" s="1"/>
  <c r="E7" i="7"/>
  <c r="G7" i="7" s="1"/>
  <c r="E6" i="7"/>
  <c r="G6" i="7" s="1"/>
  <c r="E5" i="7"/>
  <c r="G5" i="7" s="1"/>
  <c r="E4" i="7"/>
  <c r="E19" i="7" s="1"/>
  <c r="E3" i="7"/>
  <c r="G3" i="7" s="1"/>
  <c r="E5" i="6"/>
  <c r="G5" i="6" s="1"/>
  <c r="E6" i="6"/>
  <c r="G6" i="6" s="1"/>
  <c r="E7" i="6"/>
  <c r="E8" i="6"/>
  <c r="E9" i="6"/>
  <c r="G7" i="6"/>
  <c r="G8" i="6"/>
  <c r="F13" i="6"/>
  <c r="E12" i="6"/>
  <c r="G12" i="6" s="1"/>
  <c r="E11" i="6"/>
  <c r="G11" i="6" s="1"/>
  <c r="E10" i="6"/>
  <c r="G10" i="6" s="1"/>
  <c r="G9" i="6"/>
  <c r="E4" i="6"/>
  <c r="E3" i="6"/>
  <c r="G3" i="6" s="1"/>
  <c r="F19" i="5"/>
  <c r="E18" i="5"/>
  <c r="G18" i="5" s="1"/>
  <c r="E17" i="5"/>
  <c r="G17" i="5" s="1"/>
  <c r="G16" i="5"/>
  <c r="E16" i="5"/>
  <c r="E15" i="5"/>
  <c r="G15" i="5" s="1"/>
  <c r="E14" i="5"/>
  <c r="G14" i="5" s="1"/>
  <c r="E13" i="5"/>
  <c r="G13" i="5" s="1"/>
  <c r="G12" i="5"/>
  <c r="E12" i="5"/>
  <c r="E11" i="5"/>
  <c r="G11" i="5" s="1"/>
  <c r="E10" i="5"/>
  <c r="G10" i="5" s="1"/>
  <c r="E9" i="5"/>
  <c r="G9" i="5" s="1"/>
  <c r="G8" i="5"/>
  <c r="E8" i="5"/>
  <c r="E7" i="5"/>
  <c r="G7" i="5" s="1"/>
  <c r="E6" i="5"/>
  <c r="G6" i="5" s="1"/>
  <c r="E5" i="5"/>
  <c r="G5" i="5" s="1"/>
  <c r="G4" i="5"/>
  <c r="E4" i="5"/>
  <c r="E19" i="5" s="1"/>
  <c r="E3" i="5"/>
  <c r="G3" i="5" s="1"/>
  <c r="F19" i="4"/>
  <c r="G18" i="4"/>
  <c r="E18" i="4"/>
  <c r="E17" i="4"/>
  <c r="G17" i="4" s="1"/>
  <c r="E16" i="4"/>
  <c r="G16" i="4" s="1"/>
  <c r="E15" i="4"/>
  <c r="G15" i="4" s="1"/>
  <c r="G14" i="4"/>
  <c r="E14" i="4"/>
  <c r="E13" i="4"/>
  <c r="G13" i="4" s="1"/>
  <c r="E12" i="4"/>
  <c r="G12" i="4" s="1"/>
  <c r="E11" i="4"/>
  <c r="G11" i="4" s="1"/>
  <c r="G10" i="4"/>
  <c r="E10" i="4"/>
  <c r="E9" i="4"/>
  <c r="G9" i="4" s="1"/>
  <c r="E8" i="4"/>
  <c r="G8" i="4" s="1"/>
  <c r="E7" i="4"/>
  <c r="G7" i="4" s="1"/>
  <c r="G6" i="4"/>
  <c r="E6" i="4"/>
  <c r="E5" i="4"/>
  <c r="G5" i="4" s="1"/>
  <c r="E4" i="4"/>
  <c r="G4" i="4" s="1"/>
  <c r="G19" i="4" s="1"/>
  <c r="E3" i="4"/>
  <c r="G3" i="4" s="1"/>
  <c r="E6" i="3"/>
  <c r="E7" i="3"/>
  <c r="G6" i="3"/>
  <c r="E13" i="3"/>
  <c r="G13" i="3" s="1"/>
  <c r="E12" i="3"/>
  <c r="E3" i="3"/>
  <c r="G3" i="3" s="1"/>
  <c r="F19" i="2"/>
  <c r="E18" i="2"/>
  <c r="G18" i="2" s="1"/>
  <c r="E17" i="2"/>
  <c r="G17" i="2" s="1"/>
  <c r="G16" i="2"/>
  <c r="E16" i="2"/>
  <c r="E15" i="2"/>
  <c r="G15" i="2" s="1"/>
  <c r="E14" i="2"/>
  <c r="G14" i="2" s="1"/>
  <c r="E13" i="2"/>
  <c r="G13" i="2" s="1"/>
  <c r="G12" i="2"/>
  <c r="E12" i="2"/>
  <c r="G11" i="2"/>
  <c r="E11" i="2"/>
  <c r="E10" i="2"/>
  <c r="G10" i="2" s="1"/>
  <c r="E9" i="2"/>
  <c r="G9" i="2" s="1"/>
  <c r="G8" i="2"/>
  <c r="E8" i="2"/>
  <c r="G7" i="2"/>
  <c r="E7" i="2"/>
  <c r="E6" i="2"/>
  <c r="G6" i="2" s="1"/>
  <c r="E5" i="2"/>
  <c r="G5" i="2" s="1"/>
  <c r="G4" i="2"/>
  <c r="E4" i="2"/>
  <c r="E19" i="2" s="1"/>
  <c r="G3" i="2"/>
  <c r="E3" i="2"/>
  <c r="E5" i="1"/>
  <c r="G5" i="1" s="1"/>
  <c r="F19" i="1"/>
  <c r="E18" i="1"/>
  <c r="G18" i="1" s="1"/>
  <c r="E17" i="1"/>
  <c r="G17" i="1" s="1"/>
  <c r="E16" i="1"/>
  <c r="G16" i="1" s="1"/>
  <c r="E15" i="1"/>
  <c r="G15" i="1" s="1"/>
  <c r="G14" i="1"/>
  <c r="E14" i="1"/>
  <c r="E13" i="1"/>
  <c r="G13" i="1" s="1"/>
  <c r="E12" i="1"/>
  <c r="G12" i="1" s="1"/>
  <c r="E11" i="1"/>
  <c r="G11" i="1" s="1"/>
  <c r="E10" i="1"/>
  <c r="G10" i="1" s="1"/>
  <c r="E9" i="1"/>
  <c r="G9" i="1" s="1"/>
  <c r="E8" i="1"/>
  <c r="G8" i="1" s="1"/>
  <c r="E7" i="1"/>
  <c r="G7" i="1" s="1"/>
  <c r="E6" i="1"/>
  <c r="G6" i="1" s="1"/>
  <c r="E4" i="1"/>
  <c r="G4" i="1" s="1"/>
  <c r="E3" i="1"/>
  <c r="G3" i="1" s="1"/>
  <c r="G7" i="12" l="1"/>
  <c r="E29" i="12"/>
  <c r="G8" i="12"/>
  <c r="E4" i="11"/>
  <c r="D5" i="11"/>
  <c r="E12" i="11"/>
  <c r="E8" i="11"/>
  <c r="E11" i="11"/>
  <c r="G6" i="12"/>
  <c r="G11" i="12"/>
  <c r="E3" i="11"/>
  <c r="E6" i="11"/>
  <c r="D6" i="11"/>
  <c r="G12" i="12"/>
  <c r="D8" i="11"/>
  <c r="G7" i="3"/>
  <c r="G5" i="3"/>
  <c r="G8" i="3"/>
  <c r="F14" i="3"/>
  <c r="D30" i="14" s="1"/>
  <c r="D33" i="14" s="1"/>
  <c r="E5" i="11"/>
  <c r="G24" i="12"/>
  <c r="G4" i="12"/>
  <c r="D4" i="11"/>
  <c r="D3" i="11"/>
  <c r="J3" i="11" s="1"/>
  <c r="L3" i="11" s="1"/>
  <c r="D11" i="11"/>
  <c r="D12" i="11"/>
  <c r="G19" i="10"/>
  <c r="G19" i="9"/>
  <c r="F19" i="8"/>
  <c r="G4" i="7"/>
  <c r="G19" i="7" s="1"/>
  <c r="E13" i="6"/>
  <c r="G4" i="6"/>
  <c r="G13" i="6" s="1"/>
  <c r="G19" i="5"/>
  <c r="E19" i="4"/>
  <c r="E14" i="3"/>
  <c r="G4" i="3"/>
  <c r="G19" i="2"/>
  <c r="E19" i="1"/>
  <c r="G19" i="1"/>
  <c r="J12" i="11" l="1"/>
  <c r="F24" i="11"/>
  <c r="J11" i="11"/>
  <c r="J5" i="11"/>
  <c r="J6" i="11"/>
  <c r="J8" i="11"/>
  <c r="G24" i="11"/>
  <c r="C24" i="11"/>
  <c r="J4" i="11"/>
  <c r="L4" i="11" s="1"/>
  <c r="I24" i="11"/>
  <c r="D7" i="11"/>
  <c r="E7" i="11"/>
  <c r="E9" i="11"/>
  <c r="D9" i="11"/>
  <c r="E10" i="11"/>
  <c r="D10" i="11"/>
  <c r="G14" i="3"/>
  <c r="G5" i="12"/>
  <c r="G29" i="12" s="1"/>
  <c r="D24" i="11" l="1"/>
  <c r="J7" i="11"/>
  <c r="L8" i="11"/>
  <c r="L6" i="11"/>
  <c r="L12" i="11"/>
  <c r="L11" i="11"/>
  <c r="L5" i="11"/>
  <c r="H24" i="11"/>
  <c r="E24" i="11"/>
  <c r="J10" i="11"/>
  <c r="L10" i="11" l="1"/>
  <c r="L7" i="11"/>
  <c r="J24" i="11"/>
  <c r="C19" i="14" s="1"/>
  <c r="C20" i="14" l="1"/>
  <c r="C35" i="14" s="1"/>
  <c r="C37" i="14" s="1"/>
  <c r="K24" i="11"/>
  <c r="D19" i="14" s="1"/>
  <c r="D20" i="14" s="1"/>
  <c r="D35" i="14" s="1"/>
  <c r="D37" i="14" s="1"/>
  <c r="L9" i="11"/>
  <c r="L24" i="11" s="1"/>
  <c r="E19" i="14" l="1"/>
  <c r="E20" i="14" s="1"/>
  <c r="E35" i="14" s="1"/>
  <c r="E37"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Colin Murphy</author>
  </authors>
  <commentList>
    <comment ref="D2" authorId="0" shapeId="0" xr:uid="{9E22C5DB-CDEF-4058-9D0B-D2F17D4D284A}">
      <text>
        <r>
          <rPr>
            <b/>
            <sz val="9"/>
            <color rgb="FF000000"/>
            <rFont val="Tahoma"/>
            <family val="2"/>
          </rPr>
          <t>Colin Murphy:</t>
        </r>
        <r>
          <rPr>
            <sz val="9"/>
            <color rgb="FF000000"/>
            <rFont val="Tahoma"/>
            <family val="2"/>
          </rPr>
          <t xml:space="preserve">
If you use a different FICA rate, or do not pay FICA, please notify our Finance and Administration Team and we will send out a revised budget worksheet</t>
        </r>
      </text>
    </comment>
  </commentList>
</comments>
</file>

<file path=xl/sharedStrings.xml><?xml version="1.0" encoding="utf-8"?>
<sst xmlns="http://schemas.openxmlformats.org/spreadsheetml/2006/main" count="166" uniqueCount="111">
  <si>
    <t>OTHER OPERATING EXPENSES</t>
  </si>
  <si>
    <t>ITEM</t>
  </si>
  <si>
    <t>QUANTITY OR MONTHS</t>
  </si>
  <si>
    <t>COST PER UNIT or MONTHLY AMOUNT</t>
  </si>
  <si>
    <t>TOTAL COST</t>
  </si>
  <si>
    <t>REQUESTED FROM CTAC</t>
  </si>
  <si>
    <t>OTHER SOURCES</t>
  </si>
  <si>
    <t>Example Building Rental</t>
  </si>
  <si>
    <t>JUSTIFICATION: Describe the purpose of other operating expenses and how costs were determined. (insert justification below)</t>
  </si>
  <si>
    <t>NON-CAPITAL EQUIPMENT &amp; MAINTENANCE</t>
  </si>
  <si>
    <t>QUANTITY</t>
  </si>
  <si>
    <t>COST PER UNIT</t>
  </si>
  <si>
    <t>Example printer HP 428</t>
  </si>
  <si>
    <t>JUSTIFICATION: Describe the purpose of equipment or maintenance and how costs were determined. (insert justification below)</t>
  </si>
  <si>
    <t>INSURANCE</t>
  </si>
  <si>
    <t>TYPE OF INSURANCE</t>
  </si>
  <si>
    <t>COST PER MONTH</t>
  </si>
  <si>
    <t>Example General Liability</t>
  </si>
  <si>
    <t>JUSTIFICATION: Describe the purpose of the Insurance and how costs were determined. (insert justification below)</t>
  </si>
  <si>
    <t>COMMUNICATION</t>
  </si>
  <si>
    <t>NUMBER OF MONTHS</t>
  </si>
  <si>
    <t>Cell Phone bill</t>
  </si>
  <si>
    <t>JUSTIFICATION: Describe the purpose of communication item and how costs were determined. (insert justification below)</t>
  </si>
  <si>
    <t xml:space="preserve">Communications – You may be reimbursed for internet access if the internet access is required for the program. Office phones and cell phones are allowed if used for the purpose of the program.  Only the percentage of CTAC funds will be authorized for reimbursement.  Specific internet programs/services for the function are allowable (i.e., MailChimp, fitDegree, Cox, etc.). </t>
  </si>
  <si>
    <t>PRINTING</t>
  </si>
  <si>
    <t>Example Printing program flyers</t>
  </si>
  <si>
    <t>JUSTIFICATION: Describe the purpose of printing and how costs were determined. (insert justification below)</t>
  </si>
  <si>
    <t xml:space="preserve">Printing - Consists of printing customized items for your specific programs (t-shirts, program materials, work packets, etc.) is allowable.  An invoice for these purchases must be included in the reimbursement packet.  The CTAC logo must be displayed in a prominent position. </t>
  </si>
  <si>
    <t>CERTIFICATIONS AND TRAINING</t>
  </si>
  <si>
    <t>TYPE OF TRAINING OR CERTIFICATION</t>
  </si>
  <si>
    <t>QUANTITY / STAFF</t>
  </si>
  <si>
    <t>COST EACH / ENROLLMENT</t>
  </si>
  <si>
    <t>Example Safe Kids Training</t>
  </si>
  <si>
    <t>JUSTIFICATION: Describe the purpose of Certification or Training and how costs were determined. (insert justification below)</t>
  </si>
  <si>
    <t>CONTRACTUAL &amp; PROFESSIONAL SERVICES</t>
  </si>
  <si>
    <t>NAME OF CONTRACT</t>
  </si>
  <si>
    <t>SEESIONS OR HOURS</t>
  </si>
  <si>
    <t>RATE</t>
  </si>
  <si>
    <t>Example Mental Health Counselor</t>
  </si>
  <si>
    <t>JUSTIFICATION: Describe the purpose of Contractual or Professional Service and how costs were determined. (insert justification below)</t>
  </si>
  <si>
    <t>PROGRAM SUPPLIES</t>
  </si>
  <si>
    <t>ANNUAL COST</t>
  </si>
  <si>
    <t>Example Art Supplies</t>
  </si>
  <si>
    <t>JUSTIFICATION: Describe the purpose of the program supplies and how costs were determined. (insert justification below)</t>
  </si>
  <si>
    <t>OFFICE SUPPLIES</t>
  </si>
  <si>
    <t>Example Copy Paper</t>
  </si>
  <si>
    <t>JUSTIFICATION: Describe the purpose of office supplies and how costs were determined. (insert justification below)</t>
  </si>
  <si>
    <t>TRANSPORTATION</t>
  </si>
  <si>
    <t>PURPOSE OF TRANSPORTATION</t>
  </si>
  <si>
    <t>Estimated Monthly Cost</t>
  </si>
  <si>
    <t>NUMBER OF Months</t>
  </si>
  <si>
    <t>TOTAL ANNUAL COST</t>
  </si>
  <si>
    <t xml:space="preserve">Example Weekly School pickup </t>
  </si>
  <si>
    <t>JUSTIFICATION: Describe the purpose of transportation and how costs were determined. (insert justification below)</t>
  </si>
  <si>
    <t>Annual SALARY</t>
  </si>
  <si>
    <t>Social Security</t>
  </si>
  <si>
    <t>MEDICARE</t>
  </si>
  <si>
    <t xml:space="preserve">LIFE AND HEALTH INS </t>
  </si>
  <si>
    <t xml:space="preserve">WORKERS' COMP </t>
  </si>
  <si>
    <t xml:space="preserve">RETIREMENT </t>
  </si>
  <si>
    <t xml:space="preserve">OTHER </t>
  </si>
  <si>
    <t>TOTAL FRINGE</t>
  </si>
  <si>
    <t>FRINGE</t>
  </si>
  <si>
    <t>POSITION TITLE</t>
  </si>
  <si>
    <t>JUSTIFICATION:  Describe the role and responsibilities of each position.</t>
  </si>
  <si>
    <t>PERSONNEL</t>
  </si>
  <si>
    <t>Annual Salary</t>
  </si>
  <si>
    <t>% OF TIME ON THIS PROJECT</t>
  </si>
  <si>
    <t>TOTAL COSTS</t>
  </si>
  <si>
    <t>Example Program Coordinator</t>
  </si>
  <si>
    <t>TOTAL PERSONNEL</t>
  </si>
  <si>
    <t>JUSTIFICATION:  Describe the role and responsibilities of each position. (insert justification here):</t>
  </si>
  <si>
    <t>DESCRIPTION</t>
  </si>
  <si>
    <t>Other Funding Sources or Revenues (include all revenue sources outside of CTAC)</t>
  </si>
  <si>
    <t>SOURCE</t>
  </si>
  <si>
    <t>AMOUNT</t>
  </si>
  <si>
    <t>TOTAL</t>
  </si>
  <si>
    <t>Thank you for Applying for Funding from the Children's Trust of Alachua County. Please complete Sections of this work book that partain to the funding needs you are interested in for your program.</t>
  </si>
  <si>
    <t>Program Budget Summary</t>
  </si>
  <si>
    <t>FY 2023-2024</t>
  </si>
  <si>
    <t>NAME OF AGENCY (LEGAL NAME):</t>
  </si>
  <si>
    <t>PROGRAM NAME:</t>
  </si>
  <si>
    <t>Total Cost</t>
  </si>
  <si>
    <t>Request from CTAC</t>
  </si>
  <si>
    <t xml:space="preserve">Other Sources </t>
  </si>
  <si>
    <t>Personnel Expenses</t>
  </si>
  <si>
    <t>Personnel</t>
  </si>
  <si>
    <t>Fringe</t>
  </si>
  <si>
    <t>Total Personnel Expenses</t>
  </si>
  <si>
    <t>Operating Expenses</t>
  </si>
  <si>
    <t>Transportation</t>
  </si>
  <si>
    <t>Office Supplies</t>
  </si>
  <si>
    <t>Program Supplies</t>
  </si>
  <si>
    <t>Contractual &amp; Professional Services</t>
  </si>
  <si>
    <t>Certifications &amp; Training</t>
  </si>
  <si>
    <t>Printing</t>
  </si>
  <si>
    <t>Communications</t>
  </si>
  <si>
    <t>Insurance</t>
  </si>
  <si>
    <t>Equipment and Maintenance</t>
  </si>
  <si>
    <t>Other Operating Expenses</t>
  </si>
  <si>
    <t>Total Operating Expenses</t>
  </si>
  <si>
    <t xml:space="preserve">Subtotal Personnel and Operating </t>
  </si>
  <si>
    <t>Indirect Expenses (Maximum of 10%)**</t>
  </si>
  <si>
    <t>Total Expenses</t>
  </si>
  <si>
    <t>INDIRECT EXPENSES**</t>
  </si>
  <si>
    <t>Social Security = 6.2%
Medicare = 1.45%
Life and Health Insurance = 11.1%</t>
  </si>
  <si>
    <t>Certifications, Travel and Training – This section relates to program employees.  All reimbursement requests for this section must be program-related. Copies of all documentation and receipts (i.e., car rental, hotel stay, mileage, per diem charges and itinerary) must be included in the reimbursement packet.  Copies of the certificates must be included.</t>
  </si>
  <si>
    <t xml:space="preserve">Insurance – Liability and other types of insurance for your specific type of program is allowable.  A copy of the policy with premium due dates and amounts must be included in the reimbursement submission each month that the coverage is in effect.  Only the percentage of CTAC funds will be authorized for reimbursement. </t>
  </si>
  <si>
    <t xml:space="preserve">Non - Capital Equipment (&lt; $1000) - Maintenance, purchase or rental of office equipment is not allowed.  Equipment that is utilized for the specific purpose of the program (printers, laptops, etc.) that can be used for several years are allowable expenditures. </t>
  </si>
  <si>
    <t>Other Operating Expenses - Rent payments are authorized only if the location is where direct services are provided to program participants.  Only the percentage of CTAC funds will be authorized for reimbursement.  Utilities are authorized only if used by the program participants.  If the building houses non-program participants (such as staff), the amount/percentage of utilities used for the program participants must be calculated and only that amount/percentage will be authorized for reimbursement.  Finger-printing &amp; background screenings for program employees may also go here.
Please note :A square foot percentage calculator can be found by google search.</t>
  </si>
  <si>
    <t>Indirect expenses are considered to be general and or shared use for the primary organization and may mutually benefit more than the CTAC awarded program.  Indirect expenses are not directly needed for the operation of the CTAC program.  Example: the HR Department, Accounting &amp; Finance, Data/I.T., the CEO.  If any of the preceding salaries are requested in your Personnel budget, then, you may NOT request Indirect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</si>
</sst>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43" formatCode="_(* #,##0.00_);_(* \(#,##0.00\);_(* &quot;-&quot;??_);_(@_)"/>
    <numFmt numFmtId="164" formatCode="&quot;$&quot;#,##0.00"/>
    <numFmt numFmtId="165" formatCode="&quot;$&quot;#,##0"/>
    <numFmt numFmtId="166" formatCode="_(* #,##0_);_(* \(#,##0\);_(* &quot;-&quot;??_);_(@_)"/>
    <numFmt numFmtId="167" formatCode="0;\-0;;@"/>
  </numFmts>
  <fonts count="18" x14ac:knownFonts="1">
    <font>
      <sz val="11"/>
      <color theme="1"/>
      <name val="Calibri"/>
      <family val="2"/>
      <scheme val="minor"/>
    </font>
    <font>
      <sz val="11"/>
      <color theme="1"/>
      <name val="Calibri"/>
      <family val="2"/>
      <scheme val="minor"/>
    </font>
    <font>
      <b/>
      <sz val="12"/>
      <color rgb="FF000000"/>
      <name val="Calibri"/>
      <family val="2"/>
    </font>
    <font>
      <sz val="12"/>
      <color theme="1"/>
      <name val="Calibri"/>
      <family val="2"/>
    </font>
    <font>
      <b/>
      <sz val="12"/>
      <color rgb="FFFFFFFF"/>
      <name val="Calibri"/>
      <family val="2"/>
    </font>
    <font>
      <i/>
      <sz val="12"/>
      <color theme="1"/>
      <name val="Calibri"/>
      <family val="2"/>
    </font>
    <font>
      <sz val="12"/>
      <color theme="1"/>
      <name val="Calibri"/>
      <family val="1"/>
    </font>
    <font>
      <sz val="12"/>
      <color rgb="FFFFFFFF"/>
      <name val="Calibri"/>
      <family val="2"/>
    </font>
    <font>
      <b/>
      <sz val="12"/>
      <color theme="1"/>
      <name val="Times New Roman"/>
      <family val="1"/>
    </font>
    <font>
      <b/>
      <sz val="12"/>
      <color theme="1"/>
      <name val="Calibri"/>
      <family val="2"/>
    </font>
    <font>
      <b/>
      <sz val="9"/>
      <color rgb="FF000000"/>
      <name val="Tahoma"/>
      <family val="2"/>
    </font>
    <font>
      <sz val="9"/>
      <color rgb="FF000000"/>
      <name val="Tahoma"/>
      <family val="2"/>
    </font>
    <font>
      <b/>
      <u/>
      <sz val="12"/>
      <color rgb="FF000000"/>
      <name val="Calibri"/>
      <family val="2"/>
    </font>
    <font>
      <b/>
      <u/>
      <sz val="12"/>
      <color theme="1"/>
      <name val="Calibri"/>
      <family val="2"/>
    </font>
    <font>
      <u/>
      <sz val="12"/>
      <color theme="1"/>
      <name val="Calibri"/>
      <family val="2"/>
    </font>
    <font>
      <sz val="12"/>
      <color rgb="FF000000"/>
      <name val="Calibri"/>
      <family val="2"/>
    </font>
    <font>
      <b/>
      <i/>
      <sz val="12"/>
      <color theme="1"/>
      <name val="Times New Roman"/>
      <family val="1"/>
    </font>
    <font>
      <sz val="12"/>
      <color theme="1"/>
      <name val="Times New Roman"/>
      <family val="1"/>
    </font>
  </fonts>
  <fills count="7">
    <fill>
      <patternFill patternType="none"/>
    </fill>
    <fill>
      <patternFill patternType="gray125"/>
    </fill>
    <fill>
      <patternFill patternType="solid">
        <fgColor rgb="FF70AD47"/>
        <bgColor rgb="FF70AD47"/>
      </patternFill>
    </fill>
    <fill>
      <patternFill patternType="solid">
        <fgColor rgb="FFFFFFFF"/>
        <bgColor rgb="FF000000"/>
      </patternFill>
    </fill>
    <fill>
      <patternFill patternType="solid">
        <fgColor rgb="FFBDD7EE"/>
        <bgColor rgb="FFBDD7EE"/>
      </patternFill>
    </fill>
    <fill>
      <patternFill patternType="solid">
        <fgColor rgb="FF92D050"/>
        <bgColor rgb="FF000000"/>
      </patternFill>
    </fill>
    <fill>
      <patternFill patternType="solid">
        <fgColor rgb="FFD9D9D9"/>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33">
    <xf numFmtId="0" fontId="0" fillId="0" borderId="0" xfId="0"/>
    <xf numFmtId="0" fontId="2" fillId="0" borderId="0" xfId="0" applyFont="1"/>
    <xf numFmtId="0" fontId="3" fillId="0" borderId="0" xfId="0" applyFont="1"/>
    <xf numFmtId="0" fontId="3" fillId="0" borderId="1" xfId="0" applyFont="1" applyBorder="1" applyAlignment="1">
      <alignment horizontal="center"/>
    </xf>
    <xf numFmtId="0" fontId="3" fillId="0" borderId="1" xfId="0" applyFont="1" applyBorder="1" applyAlignment="1">
      <alignment horizontal="center" wrapText="1"/>
    </xf>
    <xf numFmtId="0" fontId="4" fillId="2" borderId="1" xfId="0" applyFont="1" applyFill="1" applyBorder="1" applyAlignment="1">
      <alignment horizontal="center" wrapText="1"/>
    </xf>
    <xf numFmtId="0" fontId="5" fillId="3" borderId="1" xfId="0" applyFont="1" applyFill="1" applyBorder="1" applyProtection="1">
      <protection locked="0"/>
    </xf>
    <xf numFmtId="1" fontId="5" fillId="3" borderId="1" xfId="0" applyNumberFormat="1" applyFont="1" applyFill="1" applyBorder="1" applyProtection="1">
      <protection locked="0"/>
    </xf>
    <xf numFmtId="164" fontId="5" fillId="3" borderId="1" xfId="2" applyNumberFormat="1" applyFont="1" applyFill="1" applyBorder="1" applyProtection="1">
      <protection locked="0"/>
    </xf>
    <xf numFmtId="164" fontId="5" fillId="0" borderId="1" xfId="2" applyNumberFormat="1" applyFont="1" applyFill="1" applyBorder="1"/>
    <xf numFmtId="164" fontId="5" fillId="4" borderId="2" xfId="0" applyNumberFormat="1" applyFont="1" applyFill="1" applyBorder="1"/>
    <xf numFmtId="0" fontId="3" fillId="3" borderId="1" xfId="0" applyFont="1" applyFill="1" applyBorder="1" applyProtection="1">
      <protection locked="0"/>
    </xf>
    <xf numFmtId="1" fontId="3" fillId="3" borderId="1" xfId="0" applyNumberFormat="1" applyFont="1" applyFill="1" applyBorder="1" applyProtection="1">
      <protection locked="0"/>
    </xf>
    <xf numFmtId="164" fontId="3" fillId="3" borderId="1" xfId="2" applyNumberFormat="1" applyFont="1" applyFill="1" applyBorder="1" applyProtection="1">
      <protection locked="0"/>
    </xf>
    <xf numFmtId="164" fontId="3" fillId="0" borderId="1" xfId="2" applyNumberFormat="1" applyFont="1" applyFill="1" applyBorder="1"/>
    <xf numFmtId="164" fontId="3" fillId="4" borderId="2" xfId="0" applyNumberFormat="1" applyFont="1" applyFill="1" applyBorder="1"/>
    <xf numFmtId="0" fontId="3" fillId="0" borderId="1" xfId="0" applyFont="1" applyBorder="1"/>
    <xf numFmtId="2" fontId="3" fillId="0" borderId="1" xfId="0" applyNumberFormat="1" applyFont="1" applyBorder="1"/>
    <xf numFmtId="2" fontId="2" fillId="0" borderId="1" xfId="0" applyNumberFormat="1" applyFont="1" applyBorder="1"/>
    <xf numFmtId="164" fontId="2" fillId="0" borderId="1" xfId="0" applyNumberFormat="1" applyFont="1" applyBorder="1"/>
    <xf numFmtId="0" fontId="3" fillId="0" borderId="0" xfId="0" applyFont="1" applyAlignment="1">
      <alignment horizontal="center"/>
    </xf>
    <xf numFmtId="2" fontId="3" fillId="0" borderId="0" xfId="0" applyNumberFormat="1" applyFont="1"/>
    <xf numFmtId="2" fontId="2" fillId="0" borderId="0" xfId="0" applyNumberFormat="1" applyFont="1"/>
    <xf numFmtId="164" fontId="2" fillId="0" borderId="0" xfId="0" applyNumberFormat="1" applyFont="1"/>
    <xf numFmtId="0" fontId="3" fillId="0" borderId="0" xfId="0" applyFont="1" applyAlignment="1">
      <alignment horizontal="center" wrapText="1"/>
    </xf>
    <xf numFmtId="0" fontId="7" fillId="2" borderId="1" xfId="0" applyFont="1" applyFill="1" applyBorder="1" applyAlignment="1">
      <alignment horizontal="center" wrapText="1"/>
    </xf>
    <xf numFmtId="0" fontId="3" fillId="3" borderId="14" xfId="0" applyFont="1" applyFill="1" applyBorder="1" applyProtection="1">
      <protection locked="0"/>
    </xf>
    <xf numFmtId="2" fontId="3" fillId="3" borderId="14" xfId="0" applyNumberFormat="1" applyFont="1" applyFill="1" applyBorder="1" applyProtection="1">
      <protection locked="0"/>
    </xf>
    <xf numFmtId="2" fontId="3" fillId="3" borderId="14" xfId="2" applyNumberFormat="1" applyFont="1" applyFill="1" applyBorder="1" applyProtection="1">
      <protection locked="0"/>
    </xf>
    <xf numFmtId="0" fontId="8" fillId="0" borderId="0" xfId="0" applyFont="1" applyAlignment="1" applyProtection="1">
      <alignment vertical="top"/>
      <protection locked="0"/>
    </xf>
    <xf numFmtId="165" fontId="5" fillId="3" borderId="1" xfId="2" applyNumberFormat="1" applyFont="1" applyFill="1" applyBorder="1" applyProtection="1">
      <protection locked="0"/>
    </xf>
    <xf numFmtId="165" fontId="3" fillId="3" borderId="1" xfId="2" applyNumberFormat="1" applyFont="1" applyFill="1" applyBorder="1" applyProtection="1">
      <protection locked="0"/>
    </xf>
    <xf numFmtId="0" fontId="3" fillId="0" borderId="0" xfId="0" applyFont="1" applyAlignment="1" applyProtection="1">
      <alignment vertical="top"/>
      <protection locked="0"/>
    </xf>
    <xf numFmtId="0" fontId="5" fillId="3" borderId="1" xfId="0" applyFont="1" applyFill="1" applyBorder="1" applyAlignment="1" applyProtection="1">
      <alignment wrapText="1"/>
      <protection locked="0"/>
    </xf>
    <xf numFmtId="1" fontId="5" fillId="3" borderId="1" xfId="2" applyNumberFormat="1" applyFont="1" applyFill="1" applyBorder="1" applyAlignment="1" applyProtection="1">
      <alignment wrapText="1"/>
      <protection locked="0"/>
    </xf>
    <xf numFmtId="44" fontId="5" fillId="3" borderId="1" xfId="2" applyFont="1" applyFill="1" applyBorder="1" applyAlignment="1" applyProtection="1">
      <alignment wrapText="1"/>
      <protection locked="0"/>
    </xf>
    <xf numFmtId="164" fontId="5" fillId="0" borderId="1" xfId="2" applyNumberFormat="1" applyFont="1" applyFill="1" applyBorder="1" applyAlignment="1">
      <alignment wrapText="1"/>
    </xf>
    <xf numFmtId="165" fontId="5" fillId="3" borderId="1" xfId="2" applyNumberFormat="1" applyFont="1" applyFill="1" applyBorder="1" applyAlignment="1" applyProtection="1">
      <alignment wrapText="1"/>
      <protection locked="0"/>
    </xf>
    <xf numFmtId="164" fontId="5" fillId="4" borderId="2" xfId="0" applyNumberFormat="1" applyFont="1" applyFill="1" applyBorder="1" applyAlignment="1">
      <alignment wrapText="1"/>
    </xf>
    <xf numFmtId="1" fontId="3" fillId="3" borderId="1" xfId="2" applyNumberFormat="1" applyFont="1" applyFill="1" applyBorder="1" applyProtection="1">
      <protection locked="0"/>
    </xf>
    <xf numFmtId="44" fontId="3" fillId="3" borderId="1" xfId="2" applyFont="1" applyFill="1" applyBorder="1" applyProtection="1">
      <protection locked="0"/>
    </xf>
    <xf numFmtId="0" fontId="9" fillId="0" borderId="0" xfId="0" applyFont="1" applyAlignment="1">
      <alignment horizontal="left"/>
    </xf>
    <xf numFmtId="0" fontId="2" fillId="0" borderId="0" xfId="0" applyFont="1" applyAlignment="1">
      <alignment horizontal="left"/>
    </xf>
    <xf numFmtId="44" fontId="5" fillId="3" borderId="1" xfId="2" applyFont="1" applyFill="1" applyBorder="1" applyProtection="1">
      <protection locked="0"/>
    </xf>
    <xf numFmtId="166" fontId="5" fillId="3" borderId="1" xfId="1" applyNumberFormat="1" applyFont="1" applyFill="1" applyBorder="1" applyProtection="1">
      <protection locked="0"/>
    </xf>
    <xf numFmtId="43" fontId="3" fillId="3" borderId="1" xfId="1" applyFont="1" applyFill="1" applyBorder="1" applyProtection="1">
      <protection locked="0"/>
    </xf>
    <xf numFmtId="0" fontId="2" fillId="0" borderId="2" xfId="0" applyFont="1" applyBorder="1" applyAlignment="1">
      <alignment horizontal="center" wrapText="1"/>
    </xf>
    <xf numFmtId="0" fontId="2" fillId="0" borderId="15" xfId="0" applyFont="1" applyBorder="1" applyAlignment="1">
      <alignment horizontal="center" wrapText="1"/>
    </xf>
    <xf numFmtId="164" fontId="5" fillId="0" borderId="1" xfId="0" applyNumberFormat="1" applyFont="1" applyBorder="1"/>
    <xf numFmtId="164" fontId="5" fillId="0" borderId="1" xfId="3" applyNumberFormat="1" applyFont="1" applyFill="1" applyBorder="1" applyProtection="1"/>
    <xf numFmtId="43" fontId="5" fillId="0" borderId="1" xfId="1" applyFont="1" applyFill="1" applyBorder="1" applyProtection="1"/>
    <xf numFmtId="164" fontId="3" fillId="3" borderId="1" xfId="3" applyNumberFormat="1" applyFont="1" applyFill="1" applyBorder="1" applyProtection="1">
      <protection locked="0"/>
    </xf>
    <xf numFmtId="164" fontId="3" fillId="0" borderId="16" xfId="0" applyNumberFormat="1" applyFont="1" applyBorder="1"/>
    <xf numFmtId="164" fontId="5" fillId="0" borderId="16" xfId="0" applyNumberFormat="1" applyFont="1" applyBorder="1" applyProtection="1">
      <protection locked="0"/>
    </xf>
    <xf numFmtId="164" fontId="5" fillId="4" borderId="1" xfId="0" applyNumberFormat="1" applyFont="1" applyFill="1" applyBorder="1"/>
    <xf numFmtId="164" fontId="3" fillId="0" borderId="16" xfId="0" applyNumberFormat="1" applyFont="1" applyBorder="1" applyProtection="1">
      <protection locked="0"/>
    </xf>
    <xf numFmtId="164" fontId="3" fillId="4" borderId="1" xfId="0" applyNumberFormat="1" applyFont="1" applyFill="1" applyBorder="1"/>
    <xf numFmtId="164" fontId="3" fillId="0" borderId="17" xfId="0" applyNumberFormat="1" applyFont="1" applyBorder="1"/>
    <xf numFmtId="164" fontId="2" fillId="0" borderId="17" xfId="0" applyNumberFormat="1" applyFont="1" applyBorder="1"/>
    <xf numFmtId="164" fontId="2" fillId="0" borderId="18" xfId="0" applyNumberFormat="1" applyFont="1" applyBorder="1"/>
    <xf numFmtId="0" fontId="2" fillId="0" borderId="19" xfId="0" applyFont="1" applyBorder="1" applyAlignment="1">
      <alignment wrapText="1"/>
    </xf>
    <xf numFmtId="167" fontId="5" fillId="0" borderId="20" xfId="0" applyNumberFormat="1" applyFont="1" applyBorder="1"/>
    <xf numFmtId="167" fontId="3" fillId="0" borderId="20" xfId="0" applyNumberFormat="1" applyFont="1" applyBorder="1"/>
    <xf numFmtId="0" fontId="12" fillId="0" borderId="0" xfId="0" applyFont="1"/>
    <xf numFmtId="0" fontId="2" fillId="0" borderId="19" xfId="0" applyFont="1" applyBorder="1"/>
    <xf numFmtId="0" fontId="2" fillId="0" borderId="2" xfId="0" applyFont="1" applyBorder="1" applyAlignment="1">
      <alignment horizontal="center"/>
    </xf>
    <xf numFmtId="0" fontId="2" fillId="0" borderId="15" xfId="0" applyFont="1" applyBorder="1" applyAlignment="1">
      <alignment horizontal="center"/>
    </xf>
    <xf numFmtId="0" fontId="5" fillId="3" borderId="20" xfId="0" applyFont="1" applyFill="1" applyBorder="1" applyProtection="1">
      <protection locked="0"/>
    </xf>
    <xf numFmtId="9" fontId="5" fillId="3" borderId="1" xfId="3" applyFont="1" applyFill="1" applyBorder="1" applyProtection="1">
      <protection locked="0"/>
    </xf>
    <xf numFmtId="44" fontId="5" fillId="0" borderId="16" xfId="2" applyFont="1" applyFill="1" applyBorder="1" applyProtection="1"/>
    <xf numFmtId="44" fontId="5" fillId="3" borderId="1" xfId="0" applyNumberFormat="1" applyFont="1" applyFill="1" applyBorder="1" applyProtection="1">
      <protection locked="0"/>
    </xf>
    <xf numFmtId="44" fontId="5" fillId="0" borderId="1" xfId="0" applyNumberFormat="1" applyFont="1" applyBorder="1"/>
    <xf numFmtId="0" fontId="3" fillId="3" borderId="20" xfId="0" applyFont="1" applyFill="1" applyBorder="1" applyProtection="1">
      <protection locked="0"/>
    </xf>
    <xf numFmtId="44" fontId="3" fillId="0" borderId="16" xfId="2" applyFont="1" applyFill="1" applyBorder="1" applyProtection="1"/>
    <xf numFmtId="44" fontId="3" fillId="3" borderId="1" xfId="0" applyNumberFormat="1" applyFont="1" applyFill="1" applyBorder="1" applyProtection="1">
      <protection locked="0"/>
    </xf>
    <xf numFmtId="44" fontId="3" fillId="0" borderId="1" xfId="0" applyNumberFormat="1" applyFont="1" applyBorder="1"/>
    <xf numFmtId="0" fontId="3" fillId="0" borderId="22" xfId="0" applyFont="1" applyBorder="1"/>
    <xf numFmtId="44" fontId="3" fillId="0" borderId="17" xfId="0" applyNumberFormat="1" applyFont="1" applyBorder="1"/>
    <xf numFmtId="44" fontId="2" fillId="0" borderId="17" xfId="0" applyNumberFormat="1" applyFont="1" applyBorder="1"/>
    <xf numFmtId="44" fontId="2" fillId="0" borderId="18" xfId="2" applyFont="1" applyFill="1" applyBorder="1" applyProtection="1"/>
    <xf numFmtId="44" fontId="3" fillId="0" borderId="0" xfId="0" applyNumberFormat="1" applyFont="1"/>
    <xf numFmtId="44" fontId="2" fillId="0" borderId="0" xfId="0" applyNumberFormat="1" applyFont="1"/>
    <xf numFmtId="44" fontId="2" fillId="0" borderId="0" xfId="2" applyFont="1" applyFill="1" applyBorder="1" applyProtection="1"/>
    <xf numFmtId="0" fontId="13" fillId="0" borderId="0" xfId="0" applyFont="1" applyAlignment="1" applyProtection="1">
      <alignment vertical="top"/>
      <protection locked="0"/>
    </xf>
    <xf numFmtId="0" fontId="14" fillId="0" borderId="0" xfId="0" applyFont="1" applyAlignment="1" applyProtection="1">
      <alignment vertical="top"/>
      <protection locked="0"/>
    </xf>
    <xf numFmtId="0" fontId="14" fillId="0" borderId="0" xfId="0" applyFont="1"/>
    <xf numFmtId="0" fontId="2" fillId="0" borderId="1" xfId="0" applyFont="1" applyBorder="1" applyAlignment="1">
      <alignment horizontal="right"/>
    </xf>
    <xf numFmtId="164" fontId="3" fillId="0" borderId="1" xfId="2" applyNumberFormat="1" applyFont="1" applyFill="1" applyBorder="1" applyProtection="1"/>
    <xf numFmtId="0" fontId="15" fillId="3" borderId="25" xfId="0" applyFont="1" applyFill="1" applyBorder="1"/>
    <xf numFmtId="44" fontId="15" fillId="3" borderId="14" xfId="2" applyFont="1" applyFill="1" applyBorder="1" applyProtection="1"/>
    <xf numFmtId="44" fontId="15" fillId="3" borderId="14" xfId="3" applyNumberFormat="1" applyFont="1" applyFill="1" applyBorder="1" applyProtection="1"/>
    <xf numFmtId="44" fontId="15" fillId="3" borderId="21" xfId="0" applyNumberFormat="1" applyFont="1" applyFill="1" applyBorder="1"/>
    <xf numFmtId="167" fontId="15" fillId="0" borderId="25" xfId="0" applyNumberFormat="1" applyFont="1" applyBorder="1"/>
    <xf numFmtId="164" fontId="15" fillId="0" borderId="14" xfId="0" applyNumberFormat="1" applyFont="1" applyBorder="1"/>
    <xf numFmtId="164" fontId="15" fillId="0" borderId="14" xfId="3" applyNumberFormat="1" applyFont="1" applyFill="1" applyBorder="1" applyProtection="1"/>
    <xf numFmtId="164" fontId="15" fillId="3" borderId="14" xfId="3" applyNumberFormat="1" applyFont="1" applyFill="1" applyBorder="1" applyProtection="1"/>
    <xf numFmtId="0" fontId="9" fillId="0" borderId="0" xfId="0" applyFont="1"/>
    <xf numFmtId="0" fontId="2" fillId="5" borderId="0" xfId="0" applyFont="1" applyFill="1"/>
    <xf numFmtId="0" fontId="3" fillId="0" borderId="0" xfId="0" applyFont="1" applyProtection="1">
      <protection locked="0"/>
    </xf>
    <xf numFmtId="0" fontId="2" fillId="0" borderId="1" xfId="0" applyFont="1" applyBorder="1" applyAlignment="1">
      <alignment horizontal="left" wrapText="1"/>
    </xf>
    <xf numFmtId="0" fontId="3" fillId="0" borderId="1" xfId="0" applyFont="1" applyBorder="1" applyAlignment="1">
      <alignment horizontal="left" indent="5"/>
    </xf>
    <xf numFmtId="164" fontId="3" fillId="6" borderId="1" xfId="0" applyNumberFormat="1" applyFont="1" applyFill="1" applyBorder="1"/>
    <xf numFmtId="164" fontId="3" fillId="0" borderId="1" xfId="0" applyNumberFormat="1" applyFont="1" applyBorder="1"/>
    <xf numFmtId="0" fontId="2" fillId="0" borderId="1" xfId="0" applyFont="1" applyBorder="1"/>
    <xf numFmtId="164" fontId="2" fillId="6" borderId="1" xfId="0" applyNumberFormat="1" applyFont="1" applyFill="1" applyBorder="1"/>
    <xf numFmtId="0" fontId="3" fillId="0" borderId="1" xfId="0" applyFont="1" applyBorder="1" applyAlignment="1">
      <alignment horizontal="left" indent="4"/>
    </xf>
    <xf numFmtId="0" fontId="3" fillId="0" borderId="0" xfId="0" applyFont="1" applyAlignment="1">
      <alignment wrapText="1"/>
    </xf>
    <xf numFmtId="0" fontId="3" fillId="6" borderId="24" xfId="0" applyFont="1" applyFill="1" applyBorder="1"/>
    <xf numFmtId="164" fontId="3" fillId="3" borderId="1" xfId="0" applyNumberFormat="1" applyFont="1" applyFill="1" applyBorder="1"/>
    <xf numFmtId="0" fontId="16" fillId="0" borderId="0" xfId="0" applyFont="1"/>
    <xf numFmtId="2" fontId="3" fillId="0" borderId="14" xfId="2" applyNumberFormat="1" applyFont="1" applyFill="1" applyBorder="1"/>
    <xf numFmtId="0" fontId="3" fillId="0" borderId="0" xfId="0" applyFont="1" applyAlignment="1">
      <alignment horizontal="left" vertical="center" wrapText="1"/>
    </xf>
    <xf numFmtId="0" fontId="2" fillId="0" borderId="0" xfId="0" applyFont="1" applyAlignment="1">
      <alignment horizontal="center"/>
    </xf>
    <xf numFmtId="0" fontId="2" fillId="0" borderId="16" xfId="0" applyFont="1" applyBorder="1" applyAlignment="1">
      <alignment horizontal="left"/>
    </xf>
    <xf numFmtId="0" fontId="2" fillId="0" borderId="26" xfId="0" applyFont="1" applyBorder="1" applyAlignment="1">
      <alignment horizontal="left"/>
    </xf>
    <xf numFmtId="0" fontId="2" fillId="0" borderId="20" xfId="0" applyFont="1" applyBorder="1" applyAlignment="1">
      <alignment horizontal="left"/>
    </xf>
    <xf numFmtId="0" fontId="9" fillId="0" borderId="18" xfId="0" applyFont="1" applyBorder="1" applyAlignment="1">
      <alignment horizontal="left" vertical="top" wrapText="1"/>
    </xf>
    <xf numFmtId="0" fontId="9" fillId="0" borderId="23" xfId="0" applyFont="1" applyBorder="1" applyAlignment="1">
      <alignment horizontal="left" vertical="top" wrapText="1"/>
    </xf>
    <xf numFmtId="0" fontId="9" fillId="0" borderId="22" xfId="0" applyFont="1" applyBorder="1" applyAlignment="1">
      <alignment horizontal="left" vertical="top" wrapText="1"/>
    </xf>
    <xf numFmtId="0" fontId="9" fillId="0" borderId="27" xfId="0" applyFont="1" applyBorder="1" applyAlignment="1">
      <alignment horizontal="left" vertical="top" wrapText="1"/>
    </xf>
    <xf numFmtId="0" fontId="9" fillId="0" borderId="0" xfId="0" applyFont="1" applyAlignment="1">
      <alignment horizontal="left" vertical="top" wrapText="1"/>
    </xf>
    <xf numFmtId="0" fontId="9" fillId="0" borderId="28" xfId="0" applyFont="1" applyBorder="1" applyAlignment="1">
      <alignment horizontal="left" vertical="top" wrapText="1"/>
    </xf>
    <xf numFmtId="0" fontId="9" fillId="0" borderId="15" xfId="0" applyFont="1" applyBorder="1" applyAlignment="1">
      <alignment horizontal="left" vertical="top" wrapText="1"/>
    </xf>
    <xf numFmtId="0" fontId="9" fillId="0" borderId="24" xfId="0" applyFont="1" applyBorder="1" applyAlignment="1">
      <alignment horizontal="left" vertical="top" wrapText="1"/>
    </xf>
    <xf numFmtId="0" fontId="9" fillId="0" borderId="19" xfId="0" applyFont="1" applyBorder="1" applyAlignment="1">
      <alignment horizontal="left" vertical="top" wrapText="1"/>
    </xf>
    <xf numFmtId="167" fontId="3" fillId="0" borderId="9" xfId="0" applyNumberFormat="1" applyFont="1" applyBorder="1" applyAlignment="1" applyProtection="1">
      <alignment horizontal="center"/>
      <protection locked="0"/>
    </xf>
    <xf numFmtId="0" fontId="2" fillId="0" borderId="0" xfId="0" applyFont="1" applyAlignment="1">
      <alignment horizontal="left"/>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3" fillId="0" borderId="17" xfId="0" applyFont="1" applyBorder="1" applyAlignment="1" applyProtection="1">
      <alignment horizontal="left" vertical="top"/>
      <protection locked="0"/>
    </xf>
    <xf numFmtId="0" fontId="3" fillId="0" borderId="2" xfId="0" applyFont="1" applyBorder="1" applyAlignment="1" applyProtection="1">
      <alignment horizontal="left" vertical="top"/>
      <protection locked="0"/>
    </xf>
    <xf numFmtId="0" fontId="3" fillId="0" borderId="18"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22" xfId="0" applyFont="1" applyBorder="1" applyAlignment="1" applyProtection="1">
      <alignment horizontal="left" vertical="top"/>
      <protection locked="0"/>
    </xf>
    <xf numFmtId="0" fontId="3" fillId="0" borderId="15"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0" borderId="19" xfId="0" applyFont="1" applyBorder="1" applyAlignment="1" applyProtection="1">
      <alignment horizontal="left" vertical="top"/>
      <protection locked="0"/>
    </xf>
    <xf numFmtId="0" fontId="3" fillId="0" borderId="17" xfId="0" applyFont="1" applyBorder="1" applyAlignment="1" applyProtection="1">
      <alignment vertical="top"/>
      <protection locked="0"/>
    </xf>
    <xf numFmtId="0" fontId="3" fillId="0" borderId="2" xfId="0" applyFont="1" applyBorder="1" applyAlignment="1" applyProtection="1">
      <alignment vertical="top"/>
      <protection locked="0"/>
    </xf>
    <xf numFmtId="0" fontId="3" fillId="0" borderId="18" xfId="0" applyFont="1" applyBorder="1" applyAlignment="1" applyProtection="1">
      <alignment vertical="top"/>
      <protection locked="0"/>
    </xf>
    <xf numFmtId="0" fontId="3" fillId="0" borderId="23" xfId="0" applyFont="1" applyBorder="1" applyAlignment="1" applyProtection="1">
      <alignment vertical="top"/>
      <protection locked="0"/>
    </xf>
    <xf numFmtId="0" fontId="3" fillId="0" borderId="22" xfId="0" applyFont="1" applyBorder="1" applyAlignment="1" applyProtection="1">
      <alignment vertical="top"/>
      <protection locked="0"/>
    </xf>
    <xf numFmtId="0" fontId="3" fillId="0" borderId="15" xfId="0" applyFont="1" applyBorder="1" applyAlignment="1" applyProtection="1">
      <alignment vertical="top"/>
      <protection locked="0"/>
    </xf>
    <xf numFmtId="0" fontId="3" fillId="0" borderId="24" xfId="0" applyFont="1" applyBorder="1" applyAlignment="1" applyProtection="1">
      <alignment vertical="top"/>
      <protection locked="0"/>
    </xf>
    <xf numFmtId="0" fontId="3" fillId="0" borderId="19" xfId="0" applyFont="1" applyBorder="1" applyAlignment="1" applyProtection="1">
      <alignment vertical="top"/>
      <protection locked="0"/>
    </xf>
    <xf numFmtId="0" fontId="8"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7"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3" fillId="0" borderId="10" xfId="0" applyFont="1" applyBorder="1" applyAlignment="1" applyProtection="1">
      <alignment horizontal="left" vertical="top"/>
      <protection locked="0"/>
    </xf>
    <xf numFmtId="0" fontId="6" fillId="0" borderId="3" xfId="0" applyFont="1" applyBorder="1" applyAlignment="1" applyProtection="1">
      <alignment horizontal="left" vertical="top" wrapText="1"/>
      <protection locked="0"/>
    </xf>
    <xf numFmtId="0" fontId="6" fillId="0" borderId="3" xfId="0" applyFont="1" applyBorder="1" applyAlignment="1" applyProtection="1">
      <alignment horizontal="center" vertical="top" wrapText="1"/>
      <protection locked="0"/>
    </xf>
    <xf numFmtId="0" fontId="6" fillId="0" borderId="4"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0" xfId="0" applyFont="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6" fillId="0" borderId="8" xfId="0" applyFont="1" applyBorder="1" applyAlignment="1" applyProtection="1">
      <alignment horizontal="center" vertical="top" wrapText="1"/>
      <protection locked="0"/>
    </xf>
    <xf numFmtId="0" fontId="6" fillId="0" borderId="9" xfId="0" applyFont="1" applyBorder="1" applyAlignment="1" applyProtection="1">
      <alignment horizontal="center" vertical="top" wrapText="1"/>
      <protection locked="0"/>
    </xf>
    <xf numFmtId="0" fontId="6" fillId="0" borderId="10" xfId="0" applyFont="1" applyBorder="1" applyAlignment="1" applyProtection="1">
      <alignment horizontal="center" vertical="top" wrapText="1"/>
      <protection locked="0"/>
    </xf>
    <xf numFmtId="0" fontId="6" fillId="0" borderId="3" xfId="0" applyFont="1" applyBorder="1" applyAlignment="1" applyProtection="1">
      <alignment horizontal="left" vertical="top"/>
      <protection locked="0"/>
    </xf>
    <xf numFmtId="0" fontId="6" fillId="0" borderId="4" xfId="0" applyFont="1" applyBorder="1" applyAlignment="1" applyProtection="1">
      <alignment horizontal="left" vertical="top"/>
      <protection locked="0"/>
    </xf>
    <xf numFmtId="0" fontId="6" fillId="0" borderId="5"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7" xfId="0" applyFont="1" applyBorder="1" applyAlignment="1" applyProtection="1">
      <alignment horizontal="left" vertical="top"/>
      <protection locked="0"/>
    </xf>
    <xf numFmtId="0" fontId="6" fillId="0" borderId="8" xfId="0" applyFont="1" applyBorder="1" applyAlignment="1" applyProtection="1">
      <alignment horizontal="left" vertical="top"/>
      <protection locked="0"/>
    </xf>
    <xf numFmtId="0" fontId="6" fillId="0" borderId="9" xfId="0" applyFont="1" applyBorder="1" applyAlignment="1" applyProtection="1">
      <alignment horizontal="left" vertical="top"/>
      <protection locked="0"/>
    </xf>
    <xf numFmtId="0" fontId="6" fillId="0" borderId="10"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0" xfId="0" applyFont="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15" fillId="0" borderId="3" xfId="0" applyFont="1" applyBorder="1" applyAlignment="1">
      <alignment horizontal="left" vertical="top"/>
    </xf>
    <xf numFmtId="0" fontId="15" fillId="0" borderId="4" xfId="0" applyFont="1" applyBorder="1" applyAlignment="1">
      <alignment horizontal="left" vertical="top"/>
    </xf>
    <xf numFmtId="0" fontId="15" fillId="0" borderId="5" xfId="0" applyFont="1" applyBorder="1" applyAlignment="1">
      <alignment horizontal="left" vertical="top"/>
    </xf>
    <xf numFmtId="0" fontId="15" fillId="0" borderId="6" xfId="0" applyFont="1" applyBorder="1" applyAlignment="1">
      <alignment horizontal="left" vertical="top"/>
    </xf>
    <xf numFmtId="0" fontId="15" fillId="0" borderId="0" xfId="0" applyFont="1" applyAlignment="1">
      <alignment horizontal="left" vertical="top"/>
    </xf>
    <xf numFmtId="0" fontId="15" fillId="0" borderId="7" xfId="0" applyFont="1" applyBorder="1" applyAlignment="1">
      <alignment horizontal="left" vertical="top"/>
    </xf>
    <xf numFmtId="0" fontId="15" fillId="0" borderId="8"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7" fillId="0" borderId="3" xfId="0" applyFont="1" applyBorder="1" applyAlignment="1" applyProtection="1">
      <alignment horizontal="center" vertical="top" wrapText="1"/>
      <protection locked="0"/>
    </xf>
    <xf numFmtId="0" fontId="17" fillId="0" borderId="4" xfId="0" applyFont="1" applyBorder="1" applyAlignment="1" applyProtection="1">
      <alignment horizontal="center" vertical="top" wrapText="1"/>
      <protection locked="0"/>
    </xf>
    <xf numFmtId="0" fontId="17" fillId="0" borderId="5" xfId="0" applyFont="1" applyBorder="1" applyAlignment="1" applyProtection="1">
      <alignment horizontal="center" vertical="top" wrapText="1"/>
      <protection locked="0"/>
    </xf>
    <xf numFmtId="0" fontId="17" fillId="0" borderId="6" xfId="0" applyFont="1" applyBorder="1" applyAlignment="1" applyProtection="1">
      <alignment horizontal="center" vertical="top" wrapText="1"/>
      <protection locked="0"/>
    </xf>
    <xf numFmtId="0" fontId="17" fillId="0" borderId="0" xfId="0" applyFont="1" applyAlignment="1" applyProtection="1">
      <alignment horizontal="center" vertical="top" wrapText="1"/>
      <protection locked="0"/>
    </xf>
    <xf numFmtId="0" fontId="17" fillId="0" borderId="7" xfId="0" applyFont="1" applyBorder="1" applyAlignment="1" applyProtection="1">
      <alignment horizontal="center" vertical="top" wrapText="1"/>
      <protection locked="0"/>
    </xf>
    <xf numFmtId="0" fontId="17" fillId="0" borderId="8" xfId="0" applyFont="1" applyBorder="1" applyAlignment="1" applyProtection="1">
      <alignment horizontal="center" vertical="top" wrapText="1"/>
      <protection locked="0"/>
    </xf>
    <xf numFmtId="0" fontId="17" fillId="0" borderId="9" xfId="0" applyFont="1" applyBorder="1" applyAlignment="1" applyProtection="1">
      <alignment horizontal="center" vertical="top" wrapText="1"/>
      <protection locked="0"/>
    </xf>
    <xf numFmtId="0" fontId="17" fillId="0" borderId="10" xfId="0" applyFont="1" applyBorder="1" applyAlignment="1" applyProtection="1">
      <alignment horizontal="center" vertical="top" wrapText="1"/>
      <protection locked="0"/>
    </xf>
    <xf numFmtId="0" fontId="2" fillId="0" borderId="11" xfId="0" applyFont="1" applyBorder="1" applyAlignment="1">
      <alignment horizontal="left" wrapText="1"/>
    </xf>
    <xf numFmtId="0" fontId="2" fillId="0" borderId="12" xfId="0" applyFont="1" applyBorder="1" applyAlignment="1">
      <alignment horizontal="left" wrapText="1"/>
    </xf>
    <xf numFmtId="0" fontId="2" fillId="0" borderId="13" xfId="0" applyFont="1" applyBorder="1" applyAlignment="1">
      <alignment horizontal="left" wrapText="1"/>
    </xf>
  </cellXfs>
  <cellStyles count="4">
    <cellStyle name="Comma" xfId="1" builtinId="3"/>
    <cellStyle name="Currency" xfId="2" builtinId="4"/>
    <cellStyle name="Normal" xfId="0" builtinId="0"/>
    <cellStyle name="Percent" xfId="3" builtinId="5"/>
  </cellStyles>
  <dxfs count="191">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border diagonalUp="0" diagonalDown="0" outline="0">
        <left style="thin">
          <color rgb="FF000000"/>
        </left>
        <right style="thin">
          <color rgb="FF000000"/>
        </right>
        <top style="thin">
          <color rgb="FF000000"/>
        </top>
        <bottom style="thin">
          <color rgb="FF000000"/>
        </bottom>
      </border>
    </dxf>
    <dxf>
      <border>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border diagonalUp="0" diagonalDown="0" outline="0">
        <left style="thin">
          <color rgb="FF000000"/>
        </left>
        <right style="thin">
          <color rgb="FF000000"/>
        </right>
        <top style="thin">
          <color rgb="FF000000"/>
        </top>
        <bottom style="thin">
          <color rgb="FF000000"/>
        </bottom>
      </border>
    </dxf>
    <dxf>
      <border>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border diagonalUp="0" diagonalDown="0" outline="0">
        <left style="thin">
          <color rgb="FF000000"/>
        </left>
        <right style="thin">
          <color rgb="FF000000"/>
        </right>
        <top style="thin">
          <color rgb="FF000000"/>
        </top>
        <bottom style="thin">
          <color rgb="FF000000"/>
        </bottom>
      </border>
    </dxf>
    <dxf>
      <alignment horizontal="center" vertical="bottom" textRotation="0" wrapText="0" indent="0" justifyLastLine="0" shrinkToFit="0" readingOrder="0"/>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border diagonalUp="0" diagonalDown="0" outline="0">
        <left style="thin">
          <color rgb="FF000000"/>
        </left>
        <right style="thin">
          <color rgb="FF000000"/>
        </right>
        <top style="thin">
          <color rgb="FF000000"/>
        </top>
        <bottom style="thin">
          <color rgb="FF000000"/>
        </bottom>
      </border>
    </dxf>
    <dxf>
      <border>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border diagonalUp="0" diagonalDown="0" outline="0">
        <left style="thin">
          <color rgb="FF000000"/>
        </left>
        <right style="thin">
          <color rgb="FF000000"/>
        </right>
        <top style="thin">
          <color rgb="FF000000"/>
        </top>
        <bottom style="thin">
          <color rgb="FF000000"/>
        </bottom>
      </border>
    </dxf>
    <dxf>
      <border>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border diagonalUp="0" diagonalDown="0" outline="0">
        <left style="thin">
          <color rgb="FF000000"/>
        </left>
        <right style="thin">
          <color rgb="FF000000"/>
        </right>
        <top style="thin">
          <color rgb="FF000000"/>
        </top>
        <bottom style="thin">
          <color rgb="FF000000"/>
        </bottom>
      </border>
    </dxf>
    <dxf>
      <border>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Calibri"/>
        <family val="2"/>
        <scheme val="none"/>
      </font>
      <numFmt numFmtId="164" formatCode="&quot;$&quot;#,##0.00"/>
      <fill>
        <patternFill patternType="solid">
          <fgColor rgb="FF000000"/>
          <bgColor rgb="FFFFFFFF"/>
        </patternFill>
      </fill>
      <border diagonalUp="0" diagonalDown="0">
        <left style="thin">
          <color rgb="FF000000"/>
        </left>
        <right style="thin">
          <color rgb="FF000000"/>
        </right>
        <top style="thin">
          <color rgb="FF000000"/>
        </top>
        <bottom style="thin">
          <color rgb="FF000000"/>
        </bottom>
        <vertical/>
        <horizontal/>
      </border>
    </dxf>
    <dxf>
      <numFmt numFmtId="2" formatCode="0.00"/>
      <border diagonalUp="0" diagonalDown="0" outline="0">
        <left style="thin">
          <color rgb="FF000000"/>
        </left>
        <right style="thin">
          <color rgb="FF000000"/>
        </right>
        <top style="thin">
          <color rgb="FF000000"/>
        </top>
        <bottom style="thin">
          <color rgb="FF000000"/>
        </bottom>
      </border>
    </dxf>
    <dxf>
      <border diagonalUp="0" diagonalDown="0" outline="0">
        <left style="thin">
          <color rgb="FF000000"/>
        </left>
        <right style="thin">
          <color rgb="FF000000"/>
        </right>
        <top style="thin">
          <color rgb="FF000000"/>
        </top>
        <bottom style="thin">
          <color rgb="FF000000"/>
        </bottom>
      </border>
    </dxf>
    <dxf>
      <border>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0" formatCode="General"/>
      <border diagonalUp="0" diagonalDown="0">
        <left style="thin">
          <color rgb="FF000000"/>
        </left>
        <right style="thin">
          <color rgb="FF000000"/>
        </right>
        <top style="thin">
          <color rgb="FF000000"/>
        </top>
        <bottom style="thin">
          <color rgb="FF000000"/>
        </bottom>
      </border>
    </dxf>
    <dxf>
      <border>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2" formatCode="0.00"/>
      <border diagonalUp="0" diagonalDown="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border diagonalUp="0" diagonalDown="0" outline="0">
        <left style="thin">
          <color rgb="FF000000"/>
        </left>
        <right style="thin">
          <color rgb="FF000000"/>
        </right>
        <top style="thin">
          <color rgb="FF000000"/>
        </top>
        <bottom style="thin">
          <color rgb="FF000000"/>
        </bottom>
      </border>
    </dxf>
    <dxf>
      <border>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2" formatCode="0.00"/>
      <border diagonalUp="0" diagonalDown="0">
        <left style="thin">
          <color rgb="FF000000"/>
        </left>
        <right style="thin">
          <color rgb="FF000000"/>
        </right>
        <top style="thin">
          <color rgb="FF000000"/>
        </top>
        <bottom style="thin">
          <color rgb="FF000000"/>
        </bottom>
      </border>
    </dxf>
    <dxf>
      <numFmt numFmtId="2" formatCode="0.00"/>
      <border diagonalUp="0" diagonalDown="0" outline="0">
        <left style="thin">
          <color rgb="FF000000"/>
        </left>
        <right style="thin">
          <color rgb="FF000000"/>
        </right>
        <top style="thin">
          <color rgb="FF000000"/>
        </top>
        <bottom style="thin">
          <color rgb="FF000000"/>
        </bottom>
      </border>
    </dxf>
    <dxf>
      <numFmt numFmtId="2" formatCode="0.0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Calibri"/>
        <family val="2"/>
        <scheme val="none"/>
      </font>
      <numFmt numFmtId="164" formatCode="&quot;$&quot;#,##0.00"/>
      <fill>
        <patternFill patternType="solid">
          <fgColor rgb="FF000000"/>
          <bgColor rgb="FFFFFFFF"/>
        </patternFill>
      </fill>
      <border diagonalUp="0" diagonalDown="0">
        <left style="thin">
          <color rgb="FF000000"/>
        </left>
        <right style="thin">
          <color rgb="FF000000"/>
        </right>
        <top style="thin">
          <color rgb="FF000000"/>
        </top>
        <bottom style="thin">
          <color rgb="FF000000"/>
        </bottom>
        <vertical/>
        <horizontal/>
      </border>
    </dxf>
    <dxf>
      <numFmt numFmtId="2" formatCode="0.00"/>
      <border diagonalUp="0" diagonalDown="0" outline="0">
        <left style="thin">
          <color rgb="FF000000"/>
        </left>
        <right style="thin">
          <color rgb="FF000000"/>
        </right>
        <top style="thin">
          <color rgb="FF000000"/>
        </top>
        <bottom style="thin">
          <color rgb="FF000000"/>
        </bottom>
      </border>
    </dxf>
    <dxf>
      <border diagonalUp="0" diagonalDown="0" outline="0">
        <left style="thin">
          <color rgb="FF000000"/>
        </left>
        <right style="thin">
          <color rgb="FF000000"/>
        </right>
        <top style="thin">
          <color rgb="FF000000"/>
        </top>
        <bottom style="thin">
          <color rgb="FF000000"/>
        </bottom>
      </border>
    </dxf>
    <dxf>
      <border>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rgb="FF000000"/>
        <name val="Calibri"/>
        <family val="2"/>
        <scheme val="none"/>
      </font>
      <numFmt numFmtId="164" formatCode="&quot;$&quot;#,##0.00"/>
      <border diagonalUp="0" diagonalDown="0">
        <left style="thin">
          <color rgb="FF000000"/>
        </left>
        <right/>
        <top style="thin">
          <color rgb="FF000000"/>
        </top>
        <bottom style="thin">
          <color rgb="FF000000"/>
        </bottom>
      </border>
      <protection locked="1" hidden="0"/>
    </dxf>
    <dxf>
      <font>
        <b val="0"/>
        <i val="0"/>
        <strike val="0"/>
        <condense val="0"/>
        <extend val="0"/>
        <outline val="0"/>
        <shadow val="0"/>
        <u val="none"/>
        <vertAlign val="baseline"/>
        <sz val="12"/>
        <color rgb="FF000000"/>
        <name val="Calibri"/>
        <family val="2"/>
        <scheme val="none"/>
      </font>
      <numFmt numFmtId="164" formatCode="&quot;$&quot;#,##0.00"/>
      <border diagonalUp="0" diagonalDown="0" outline="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rgb="FF000000"/>
        <name val="Calibri"/>
        <family val="2"/>
        <scheme val="none"/>
      </font>
      <numFmt numFmtId="164" formatCode="&quot;$&quot;#,##0.0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rgb="FF000000"/>
        <name val="Calibri"/>
        <family val="2"/>
        <scheme val="none"/>
      </font>
      <numFmt numFmtId="164" formatCode="&quot;$&quot;#,##0.0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rgb="FF000000"/>
        <name val="Calibri"/>
        <family val="2"/>
        <scheme val="none"/>
      </font>
      <numFmt numFmtId="164" formatCode="&quot;$&quot;#,##0.0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rgb="FF000000"/>
        <name val="Calibri"/>
        <family val="2"/>
        <scheme val="none"/>
      </font>
      <numFmt numFmtId="164" formatCode="&quot;$&quot;#,##0.00"/>
      <border diagonalUp="0" diagonalDown="0" outline="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rgb="FF000000"/>
        <name val="Calibri"/>
        <family val="2"/>
        <scheme val="none"/>
      </font>
      <numFmt numFmtId="164" formatCode="&quot;$&quot;#,##0.0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rgb="FF000000"/>
        <name val="Calibri"/>
        <family val="2"/>
        <scheme val="none"/>
      </font>
      <numFmt numFmtId="164" formatCode="&quot;$&quot;#,##0.0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rgb="FF000000"/>
        <name val="Calibri"/>
        <family val="2"/>
        <scheme val="none"/>
      </font>
      <numFmt numFmtId="167" formatCode="0;\-0;;@"/>
      <border diagonalUp="0" diagonalDown="0">
        <left/>
        <right style="thin">
          <color rgb="FF000000"/>
        </right>
        <top style="thin">
          <color rgb="FF000000"/>
        </top>
        <bottom style="thin">
          <color rgb="FF000000"/>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Calibri"/>
        <family val="2"/>
        <scheme val="none"/>
      </font>
      <protection locked="1" hidden="0"/>
    </dxf>
    <dxf>
      <border>
        <bottom style="thin">
          <color rgb="FF000000"/>
        </bottom>
      </border>
    </dxf>
    <dxf>
      <font>
        <b/>
        <i val="0"/>
        <strike val="0"/>
        <condense val="0"/>
        <extend val="0"/>
        <outline val="0"/>
        <shadow val="0"/>
        <u val="none"/>
        <vertAlign val="baseline"/>
        <sz val="12"/>
        <color rgb="FF000000"/>
        <name val="Calibri"/>
        <family val="2"/>
        <scheme val="none"/>
      </font>
      <alignment horizontal="center" vertical="bottom" textRotation="0" wrapText="1" indent="0" justifyLastLine="0" shrinkToFit="0" readingOrder="0"/>
      <border diagonalUp="0" diagonalDown="0" outline="0">
        <left style="thin">
          <color rgb="FF000000"/>
        </left>
        <right style="thin">
          <color rgb="FF000000"/>
        </right>
        <top/>
        <bottom/>
      </border>
      <protection locked="1" hidden="0"/>
    </dxf>
    <dxf>
      <font>
        <strike val="0"/>
        <outline val="0"/>
        <shadow val="0"/>
        <u val="none"/>
        <vertAlign val="baseline"/>
        <sz val="12"/>
        <color rgb="FF000000"/>
        <name val="Calibri"/>
        <family val="2"/>
        <scheme val="none"/>
      </font>
      <numFmt numFmtId="34" formatCode="_(&quot;$&quot;* #,##0.00_);_(&quot;$&quot;* \(#,##0.00\);_(&quot;$&quot;* &quot;-&quot;??_);_(@_)"/>
      <protection locked="1" hidden="0"/>
    </dxf>
    <dxf>
      <font>
        <strike val="0"/>
        <outline val="0"/>
        <shadow val="0"/>
        <u val="none"/>
        <vertAlign val="baseline"/>
        <sz val="12"/>
        <color rgb="FF000000"/>
        <name val="Calibri"/>
        <family val="2"/>
        <scheme val="none"/>
      </font>
      <numFmt numFmtId="34" formatCode="_(&quot;$&quot;* #,##0.00_);_(&quot;$&quot;* \(#,##0.00\);_(&quot;$&quot;* &quot;-&quot;??_);_(@_)"/>
      <border outline="0">
        <right style="thin">
          <color rgb="FF000000"/>
        </right>
      </border>
      <protection locked="1" hidden="0"/>
    </dxf>
    <dxf>
      <font>
        <b val="0"/>
        <i val="0"/>
        <strike val="0"/>
        <condense val="0"/>
        <extend val="0"/>
        <outline val="0"/>
        <shadow val="0"/>
        <u val="none"/>
        <vertAlign val="baseline"/>
        <sz val="12"/>
        <color rgb="FF000000"/>
        <name val="Calibri"/>
        <family val="2"/>
        <scheme val="none"/>
      </font>
      <numFmt numFmtId="34" formatCode="_(&quot;$&quot;* #,##0.00_);_(&quot;$&quot;* \(#,##0.00\);_(&quot;$&quot;* &quot;-&quot;??_);_(@_)"/>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rgb="FF000000"/>
        <name val="Calibri"/>
        <family val="2"/>
        <scheme val="none"/>
      </font>
      <numFmt numFmtId="34" formatCode="_(&quot;$&quot;* #,##0.00_);_(&quot;$&quot;* \(#,##0.00\);_(&quot;$&quot;* &quot;-&quot;??_);_(@_)"/>
      <border diagonalUp="0" diagonalDown="0" outline="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rgb="FF000000"/>
        <name val="Calibri"/>
        <family val="2"/>
        <scheme val="none"/>
      </font>
      <numFmt numFmtId="34" formatCode="_(&quot;$&quot;* #,##0.00_);_(&quot;$&quot;* \(#,##0.00\);_(&quot;$&quot;* &quot;-&quot;??_);_(@_)"/>
      <border diagonalUp="0" diagonalDown="0" outline="0">
        <left style="thin">
          <color rgb="FF000000"/>
        </left>
        <right style="thin">
          <color rgb="FF000000"/>
        </right>
        <top style="thin">
          <color rgb="FF000000"/>
        </top>
        <bottom style="thin">
          <color rgb="FF000000"/>
        </bottom>
      </border>
      <protection locked="1" hidden="0"/>
    </dxf>
    <dxf>
      <font>
        <strike val="0"/>
        <outline val="0"/>
        <shadow val="0"/>
        <u val="none"/>
        <vertAlign val="baseline"/>
        <sz val="12"/>
        <color rgb="FF000000"/>
        <name val="Calibri"/>
        <family val="2"/>
        <scheme val="none"/>
      </font>
      <border diagonalUp="0" diagonalDown="0" outline="0">
        <left/>
        <right style="thin">
          <color rgb="FF000000"/>
        </right>
        <top style="thin">
          <color rgb="FF000000"/>
        </top>
        <bottom style="thin">
          <color rgb="FF000000"/>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color rgb="FF000000"/>
        <name val="Calibri"/>
        <family val="2"/>
        <scheme val="none"/>
      </font>
      <protection locked="1" hidden="0"/>
    </dxf>
    <dxf>
      <border>
        <bottom style="thin">
          <color rgb="FF000000"/>
        </bottom>
      </border>
    </dxf>
    <dxf>
      <font>
        <strike val="0"/>
        <outline val="0"/>
        <shadow val="0"/>
        <u val="none"/>
        <vertAlign val="baseline"/>
        <sz val="12"/>
        <color rgb="FF000000"/>
        <name val="Calibri"/>
        <family val="2"/>
        <scheme val="none"/>
      </font>
      <border diagonalUp="0" diagonalDown="0" outline="0">
        <left style="thin">
          <color rgb="FF000000"/>
        </left>
        <right style="thin">
          <color rgb="FF000000"/>
        </right>
        <top/>
        <bottom/>
      </border>
      <protection locked="1" hidden="0"/>
    </dxf>
    <dxf>
      <numFmt numFmtId="2" formatCode="0.00"/>
      <border diagonalUp="0" diagonalDown="0" outline="0">
        <left style="thin">
          <color rgb="FF000000"/>
        </left>
        <right style="thin">
          <color rgb="FF000000"/>
        </right>
        <top style="thin">
          <color rgb="FF000000"/>
        </top>
        <bottom style="thin">
          <color rgb="FF000000"/>
        </bottom>
      </border>
      <protection locked="1" hidden="0"/>
    </dxf>
    <dxf>
      <border diagonalUp="0" diagonalDown="0" outline="0">
        <left style="thin">
          <color rgb="FF000000"/>
        </left>
        <right style="thin">
          <color rgb="FF000000"/>
        </right>
        <top style="thin">
          <color rgb="FF000000"/>
        </top>
        <bottom style="thin">
          <color rgb="FF000000"/>
        </bottom>
      </border>
      <protection locked="1" hidden="0"/>
    </dxf>
    <dxf>
      <protection locked="1" hidden="0"/>
    </dxf>
    <dxf>
      <alignment horizontal="center" vertical="bottom" textRotation="0" wrapText="0" indent="0" justifyLastLine="0" shrinkToFit="0" readingOrder="0"/>
      <protection locked="1" hidden="0"/>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
      <fill>
        <patternFill patternType="solid">
          <fgColor rgb="FFBDD7EE"/>
          <bgColor rgb="FFBDD7EE"/>
        </patternFill>
      </fill>
    </dxf>
    <dxf>
      <fill>
        <patternFill patternType="solid">
          <fgColor rgb="FFBDD7EE"/>
          <bgColor rgb="FFBDD7EE"/>
        </patternFill>
      </fill>
    </dxf>
    <dxf>
      <font>
        <b/>
        <color rgb="FF000000"/>
      </font>
    </dxf>
    <dxf>
      <font>
        <b/>
        <color rgb="FF000000"/>
      </font>
    </dxf>
    <dxf>
      <font>
        <b/>
        <color rgb="FF000000"/>
      </font>
      <border>
        <top style="double">
          <color rgb="FF000000"/>
        </top>
      </border>
    </dxf>
    <dxf>
      <font>
        <color rgb="FFFFFFFF"/>
      </font>
      <fill>
        <patternFill patternType="solid">
          <fgColor rgb="FF70AD47"/>
          <bgColor rgb="FF70AD47"/>
        </patternFill>
      </fill>
    </dxf>
    <dxf>
      <fill>
        <patternFill patternType="solid">
          <fgColor rgb="FFDDEBF7"/>
          <bgColor rgb="FFDDEBF7"/>
        </patternFill>
      </fill>
    </dxf>
  </dxfs>
  <tableStyles count="12" defaultTableStyle="TableStyleMedium2" defaultPivotStyle="PivotStyleLight16">
    <tableStyle name="TableStyleDark11 10" pivot="0" count="7" xr9:uid="{12EE2706-5ED4-4AA1-B116-A2D92CC399EC}">
      <tableStyleElement type="wholeTable" dxfId="190"/>
      <tableStyleElement type="headerRow" dxfId="189"/>
      <tableStyleElement type="totalRow" dxfId="188"/>
      <tableStyleElement type="firstColumn" dxfId="187"/>
      <tableStyleElement type="lastColumn" dxfId="186"/>
      <tableStyleElement type="firstRowStripe" dxfId="185"/>
      <tableStyleElement type="firstColumnStripe" dxfId="184"/>
    </tableStyle>
    <tableStyle name="TableStyleDark11 11" pivot="0" count="7" xr9:uid="{4E83383A-0956-4AF6-B4C6-E4DBF018BDC6}">
      <tableStyleElement type="wholeTable" dxfId="183"/>
      <tableStyleElement type="headerRow" dxfId="182"/>
      <tableStyleElement type="totalRow" dxfId="181"/>
      <tableStyleElement type="firstColumn" dxfId="180"/>
      <tableStyleElement type="lastColumn" dxfId="179"/>
      <tableStyleElement type="firstRowStripe" dxfId="178"/>
      <tableStyleElement type="firstColumnStripe" dxfId="177"/>
    </tableStyle>
    <tableStyle name="TableStyleDark11 13" pivot="0" count="7" xr9:uid="{2D3822BC-08BA-4FB6-B0A2-199C3C6C4625}">
      <tableStyleElement type="wholeTable" dxfId="176"/>
      <tableStyleElement type="headerRow" dxfId="175"/>
      <tableStyleElement type="totalRow" dxfId="174"/>
      <tableStyleElement type="firstColumn" dxfId="173"/>
      <tableStyleElement type="lastColumn" dxfId="172"/>
      <tableStyleElement type="firstRowStripe" dxfId="171"/>
      <tableStyleElement type="firstColumnStripe" dxfId="170"/>
    </tableStyle>
    <tableStyle name="TableStyleDark11 14" pivot="0" count="7" xr9:uid="{21188B1C-F4CC-4692-AD65-C945DA95DD17}">
      <tableStyleElement type="wholeTable" dxfId="169"/>
      <tableStyleElement type="headerRow" dxfId="168"/>
      <tableStyleElement type="totalRow" dxfId="167"/>
      <tableStyleElement type="firstColumn" dxfId="166"/>
      <tableStyleElement type="lastColumn" dxfId="165"/>
      <tableStyleElement type="firstRowStripe" dxfId="164"/>
      <tableStyleElement type="firstColumnStripe" dxfId="163"/>
    </tableStyle>
    <tableStyle name="TableStyleDark11 2" pivot="0" count="7" xr9:uid="{E9202E2D-415D-4FDD-A12A-B96A038BE338}">
      <tableStyleElement type="wholeTable" dxfId="162"/>
      <tableStyleElement type="headerRow" dxfId="161"/>
      <tableStyleElement type="totalRow" dxfId="160"/>
      <tableStyleElement type="firstColumn" dxfId="159"/>
      <tableStyleElement type="lastColumn" dxfId="158"/>
      <tableStyleElement type="firstRowStripe" dxfId="157"/>
      <tableStyleElement type="firstColumnStripe" dxfId="156"/>
    </tableStyle>
    <tableStyle name="TableStyleDark11 3" pivot="0" count="7" xr9:uid="{5621FB2B-CF7B-4B7C-912D-9B43EFE49847}">
      <tableStyleElement type="wholeTable" dxfId="155"/>
      <tableStyleElement type="headerRow" dxfId="154"/>
      <tableStyleElement type="totalRow" dxfId="153"/>
      <tableStyleElement type="firstColumn" dxfId="152"/>
      <tableStyleElement type="lastColumn" dxfId="151"/>
      <tableStyleElement type="firstRowStripe" dxfId="150"/>
      <tableStyleElement type="firstColumnStripe" dxfId="149"/>
    </tableStyle>
    <tableStyle name="TableStyleDark11 4" pivot="0" count="7" xr9:uid="{85C7A936-958E-447F-A495-1B8E728CADEE}">
      <tableStyleElement type="wholeTable" dxfId="148"/>
      <tableStyleElement type="headerRow" dxfId="147"/>
      <tableStyleElement type="totalRow" dxfId="146"/>
      <tableStyleElement type="firstColumn" dxfId="145"/>
      <tableStyleElement type="lastColumn" dxfId="144"/>
      <tableStyleElement type="firstRowStripe" dxfId="143"/>
      <tableStyleElement type="firstColumnStripe" dxfId="142"/>
    </tableStyle>
    <tableStyle name="TableStyleDark11 5" pivot="0" count="7" xr9:uid="{8CF56CC8-DB32-48C1-99DC-C8DEF1111EB9}">
      <tableStyleElement type="wholeTable" dxfId="141"/>
      <tableStyleElement type="headerRow" dxfId="140"/>
      <tableStyleElement type="totalRow" dxfId="139"/>
      <tableStyleElement type="firstColumn" dxfId="138"/>
      <tableStyleElement type="lastColumn" dxfId="137"/>
      <tableStyleElement type="firstRowStripe" dxfId="136"/>
      <tableStyleElement type="firstColumnStripe" dxfId="135"/>
    </tableStyle>
    <tableStyle name="TableStyleDark11 6" pivot="0" count="7" xr9:uid="{33501A69-BF5F-4D43-BAA9-26DD37EEC80A}">
      <tableStyleElement type="wholeTable" dxfId="134"/>
      <tableStyleElement type="headerRow" dxfId="133"/>
      <tableStyleElement type="totalRow" dxfId="132"/>
      <tableStyleElement type="firstColumn" dxfId="131"/>
      <tableStyleElement type="lastColumn" dxfId="130"/>
      <tableStyleElement type="firstRowStripe" dxfId="129"/>
      <tableStyleElement type="firstColumnStripe" dxfId="128"/>
    </tableStyle>
    <tableStyle name="TableStyleDark11 7" pivot="0" count="7" xr9:uid="{78733825-7F7D-4EC9-8553-842BDEB8B110}">
      <tableStyleElement type="wholeTable" dxfId="127"/>
      <tableStyleElement type="headerRow" dxfId="126"/>
      <tableStyleElement type="totalRow" dxfId="125"/>
      <tableStyleElement type="firstColumn" dxfId="124"/>
      <tableStyleElement type="lastColumn" dxfId="123"/>
      <tableStyleElement type="firstRowStripe" dxfId="122"/>
      <tableStyleElement type="firstColumnStripe" dxfId="121"/>
    </tableStyle>
    <tableStyle name="TableStyleDark11 8" pivot="0" count="7" xr9:uid="{4C6F7092-EC68-41DB-A7A9-71409863EE2C}">
      <tableStyleElement type="wholeTable" dxfId="120"/>
      <tableStyleElement type="headerRow" dxfId="119"/>
      <tableStyleElement type="totalRow" dxfId="118"/>
      <tableStyleElement type="firstColumn" dxfId="117"/>
      <tableStyleElement type="lastColumn" dxfId="116"/>
      <tableStyleElement type="firstRowStripe" dxfId="115"/>
      <tableStyleElement type="firstColumnStripe" dxfId="114"/>
    </tableStyle>
    <tableStyle name="TableStyleDark11 9" pivot="0" count="7" xr9:uid="{D166DD17-D9CF-42B7-AA14-1F5C1CBCFF05}">
      <tableStyleElement type="wholeTable" dxfId="113"/>
      <tableStyleElement type="headerRow" dxfId="112"/>
      <tableStyleElement type="totalRow" dxfId="111"/>
      <tableStyleElement type="firstColumn" dxfId="110"/>
      <tableStyleElement type="lastColumn" dxfId="109"/>
      <tableStyleElement type="firstRowStripe" dxfId="108"/>
      <tableStyleElement type="firstColumnStripe" dxfId="10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29</xdr:row>
          <xdr:rowOff>123825</xdr:rowOff>
        </xdr:from>
        <xdr:to>
          <xdr:col>9</xdr:col>
          <xdr:colOff>219075</xdr:colOff>
          <xdr:row>39</xdr:row>
          <xdr:rowOff>47625</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24</xdr:row>
          <xdr:rowOff>123825</xdr:rowOff>
        </xdr:from>
        <xdr:to>
          <xdr:col>11</xdr:col>
          <xdr:colOff>866775</xdr:colOff>
          <xdr:row>32</xdr:row>
          <xdr:rowOff>47625</xdr:rowOff>
        </xdr:to>
        <xdr:sp macro="" textlink="">
          <xdr:nvSpPr>
            <xdr:cNvPr id="11267" name="Object 3"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20</xdr:row>
          <xdr:rowOff>28575</xdr:rowOff>
        </xdr:from>
        <xdr:to>
          <xdr:col>7</xdr:col>
          <xdr:colOff>0</xdr:colOff>
          <xdr:row>26</xdr:row>
          <xdr:rowOff>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7</xdr:col>
          <xdr:colOff>200025</xdr:colOff>
          <xdr:row>24</xdr:row>
          <xdr:rowOff>47625</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20</xdr:row>
          <xdr:rowOff>0</xdr:rowOff>
        </xdr:from>
        <xdr:to>
          <xdr:col>5</xdr:col>
          <xdr:colOff>857250</xdr:colOff>
          <xdr:row>25</xdr:row>
          <xdr:rowOff>0</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20</xdr:row>
          <xdr:rowOff>95250</xdr:rowOff>
        </xdr:from>
        <xdr:to>
          <xdr:col>6</xdr:col>
          <xdr:colOff>866775</xdr:colOff>
          <xdr:row>34</xdr:row>
          <xdr:rowOff>28575</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9CD49F5-6C0D-408B-A494-65EF0661576E}" name="Table122" displayName="Table122" ref="B2:C11" totalsRowShown="0" headerRowDxfId="106" dataDxfId="105">
  <tableColumns count="2">
    <tableColumn id="1" xr3:uid="{2A2B24FE-2B7A-422D-B78A-17D0FE0EAC29}" name="SOURCE" dataDxfId="104"/>
    <tableColumn id="2" xr3:uid="{655021B2-4251-43CD-8953-2DD9B74880EE}" name="AMOUNT" dataDxfId="103"/>
  </tableColumns>
  <tableStyleInfo name="TableStyleDark11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E893096-98F2-4B8C-92BE-723C976B5A3A}" name="Table119" displayName="Table119" ref="B2:G19" totalsRowShown="0" headerRowDxfId="30" headerRowBorderDxfId="29">
  <tableColumns count="6">
    <tableColumn id="1" xr3:uid="{1453D0CA-7B75-4D95-86F9-EB05BD54CAE9}" name="ITEM" dataDxfId="28"/>
    <tableColumn id="2" xr3:uid="{47759416-3C36-4C09-BEFA-ABD4B1A3FDB3}" name="NUMBER OF MONTHS" dataDxfId="27"/>
    <tableColumn id="3" xr3:uid="{8B0EBD3B-B996-4F8D-8FF9-B8306E39D50E}" name="COST PER UNIT" dataDxfId="26"/>
    <tableColumn id="4" xr3:uid="{9811FE52-F6C6-4098-95A2-0C52CBD2F785}" name="TOTAL COST" dataDxfId="25"/>
    <tableColumn id="5" xr3:uid="{9BD8A805-D798-4D41-978F-0B35EB890F54}" name="REQUESTED FROM CTAC" dataDxfId="24"/>
    <tableColumn id="6" xr3:uid="{834E3995-166F-4EC3-BF7C-B408FD23CF2B}" name="OTHER SOURCES" dataDxfId="23"/>
  </tableColumns>
  <tableStyleInfo name="TableStyleDark11 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F346CF9-610B-43F7-A31E-6147C7C8D050}" name="Table16711" displayName="Table16711" ref="B2:G14" totalsRowShown="0" headerRowDxfId="22">
  <tableColumns count="6">
    <tableColumn id="1" xr3:uid="{771C4D62-F9EE-4FBF-945A-3664113F417F}" name="TYPE OF INSURANCE" dataDxfId="21"/>
    <tableColumn id="2" xr3:uid="{BB5F20C8-F219-4D79-A9F6-83464A6A4FD2}" name="QUANTITY" dataDxfId="20"/>
    <tableColumn id="3" xr3:uid="{799C93D5-F9B2-488A-89D5-04492C97267E}" name="COST PER MONTH" dataDxfId="19"/>
    <tableColumn id="4" xr3:uid="{31C90A0D-B19B-475B-BBC1-41EA8E48CDED}" name="TOTAL COST" dataDxfId="18"/>
    <tableColumn id="5" xr3:uid="{007F1B6F-857D-490A-BE58-03D6C9A05D7B}" name="REQUESTED FROM CTAC" dataDxfId="17"/>
    <tableColumn id="6" xr3:uid="{C5E409CB-1CDB-4D5E-8B4A-AE75492F7779}" name="OTHER SOURCES" dataDxfId="16"/>
  </tableColumns>
  <tableStyleInfo name="TableStyleDark11 1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8000608-EB87-407A-B1C9-403E9F917A93}" name="Table167" displayName="Table167" ref="B2:G19" totalsRowShown="0" headerRowDxfId="15" headerRowBorderDxfId="14">
  <tableColumns count="6">
    <tableColumn id="1" xr3:uid="{D168D02A-FB68-46DA-A44D-C75B758AAB5B}" name="ITEM" dataDxfId="13"/>
    <tableColumn id="2" xr3:uid="{0A3F3F9D-472B-4994-AC72-9907F1ED97BE}" name="QUANTITY" dataDxfId="12"/>
    <tableColumn id="3" xr3:uid="{E62A621B-3E60-43D9-A1A6-99173C809F97}" name="COST PER UNIT" dataDxfId="11"/>
    <tableColumn id="4" xr3:uid="{8D5A2DBD-B14E-4025-B507-C3FBCF334BB0}" name="TOTAL COST" dataDxfId="10"/>
    <tableColumn id="5" xr3:uid="{A4762A23-C284-4803-AA0D-E0B9BEC14DE4}" name="REQUESTED FROM CTAC" dataDxfId="9"/>
    <tableColumn id="6" xr3:uid="{235161D7-74FA-4970-AAB3-3DA136E294B5}" name="OTHER SOURCES" dataDxfId="8"/>
  </tableColumns>
  <tableStyleInfo name="TableStyleDark11 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E174FD-BE4C-4C90-B964-DC2E6DDFFC10}" name="Table16714" displayName="Table16714" ref="B2:G19" totalsRowShown="0" headerRowDxfId="7" headerRowBorderDxfId="6">
  <tableColumns count="6">
    <tableColumn id="1" xr3:uid="{640A3857-4C83-477D-A3B1-D2F1DEA98849}" name="ITEM" dataDxfId="5"/>
    <tableColumn id="2" xr3:uid="{1BFA047D-8A32-437A-9B2A-3684F169AED3}" name="QUANTITY OR MONTHS" dataDxfId="4"/>
    <tableColumn id="3" xr3:uid="{AB4A32EF-7C23-4430-8ADE-53CE92FC54C3}" name="COST PER UNIT or MONTHLY AMOUNT" dataDxfId="3"/>
    <tableColumn id="4" xr3:uid="{4CD3E268-E2A5-4F37-8F81-759C8E245C0E}" name="TOTAL COST" dataDxfId="2"/>
    <tableColumn id="5" xr3:uid="{32F1AA45-7BBE-4339-9279-2BA8B24EEFA2}" name="REQUESTED FROM CTAC" dataDxfId="1"/>
    <tableColumn id="6" xr3:uid="{57D2162B-7A8E-4797-B6AE-A416C1FADA91}" name="OTHER SOURCES" dataDxfId="0"/>
  </tableColumns>
  <tableStyleInfo name="TableStyleDark11 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6CF294B-5F90-44E8-85FE-58A9A1EB21C0}" name="Table4" displayName="Table4" ref="B2:G29" totalsRowShown="0" headerRowDxfId="102" dataDxfId="100" headerRowBorderDxfId="101" tableBorderDxfId="99" totalsRowBorderDxfId="98">
  <tableColumns count="6">
    <tableColumn id="1" xr3:uid="{7F5208C7-4EF5-4E87-B602-748412BD9F10}" name="POSITION TITLE" dataDxfId="97"/>
    <tableColumn id="2" xr3:uid="{BC0DFE55-41BF-438B-9709-FD253F71BE97}" name="Annual Salary" dataDxfId="96" dataCellStyle="Currency"/>
    <tableColumn id="3" xr3:uid="{408278D8-08A1-4460-BE53-D60B02961FB4}" name="% OF TIME ON THIS PROJECT" dataDxfId="95" dataCellStyle="Percent"/>
    <tableColumn id="4" xr3:uid="{08555A1E-8FAE-4A52-85C0-686335A640E3}" name="TOTAL COSTS" dataDxfId="94" dataCellStyle="Currency"/>
    <tableColumn id="5" xr3:uid="{126BAA6E-061A-4EF7-A0BE-45DFAC36B12C}" name="REQUESTED FROM CTAC" dataDxfId="93"/>
    <tableColumn id="6" xr3:uid="{C95FC14A-7227-41AF-A1E6-13DB00B235E3}" name="OTHER SOURCES" dataDxfId="92"/>
  </tableColumns>
  <tableStyleInfo name="TableStyleDark11 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358AEED-4BA8-4383-8CF8-B4FFDD9ADA06}" name="Table3" displayName="Table3" ref="B2:J24" totalsRowShown="0" headerRowDxfId="91" dataDxfId="89" headerRowBorderDxfId="90" tableBorderDxfId="88" totalsRowBorderDxfId="87" dataCellStyle="Percent">
  <tableColumns count="9">
    <tableColumn id="1" xr3:uid="{EEED4CFA-ED96-4D80-901D-414F139DBB68}" name="POSITION TITLE" dataDxfId="86"/>
    <tableColumn id="2" xr3:uid="{7D909314-32BF-4012-803E-53D0DDA03967}" name="Annual SALARY" dataDxfId="85">
      <calculatedColumnFormula>+Table4[[#This Row],[TOTAL COSTS]]</calculatedColumnFormula>
    </tableColumn>
    <tableColumn id="3" xr3:uid="{4B02C03D-5B6C-4835-B585-12918CEFFEC9}" name="Social Security" dataDxfId="84" dataCellStyle="Percent">
      <calculatedColumnFormula>+Table3[[#This Row],[Annual SALARY]]*0.062</calculatedColumnFormula>
    </tableColumn>
    <tableColumn id="4" xr3:uid="{4E1FABDF-EE69-437E-9A47-357A02F98132}" name="MEDICARE" dataDxfId="83" dataCellStyle="Percent">
      <calculatedColumnFormula>+Table3[[#This Row],[Annual SALARY]]*0.0145</calculatedColumnFormula>
    </tableColumn>
    <tableColumn id="5" xr3:uid="{9AE52FA0-7526-408D-AEAD-C0A37300F723}" name="LIFE AND HEALTH INS " dataDxfId="82" dataCellStyle="Percent"/>
    <tableColumn id="6" xr3:uid="{8B4D4104-0D9F-4FE6-822E-5F8596708F68}" name="WORKERS' COMP " dataDxfId="81" dataCellStyle="Percent"/>
    <tableColumn id="7" xr3:uid="{CBBC56CF-22DE-40BF-A6F9-A80BF0B77341}" name="RETIREMENT " dataDxfId="80" dataCellStyle="Percent"/>
    <tableColumn id="8" xr3:uid="{EE62D686-F596-4101-BBC2-AFC5BEFD6E42}" name="OTHER " dataDxfId="79" dataCellStyle="Percent"/>
    <tableColumn id="9" xr3:uid="{F3076900-0F75-400F-8E1A-CE83B36128DA}" name="TOTAL ANNUAL COST" dataDxfId="78"/>
  </tableColumns>
  <tableStyleInfo name="TableStyleDark11 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EC6A5A4-96AE-4997-BCF8-E70ACF1E274D}" name="Table13" displayName="Table13" ref="B2:G19" totalsRowShown="0" headerRowDxfId="77" headerRowBorderDxfId="76">
  <tableColumns count="6">
    <tableColumn id="1" xr3:uid="{297EDE0B-F7F9-4205-806C-6B186FFDFC4D}" name="PURPOSE OF TRANSPORTATION" dataDxfId="75"/>
    <tableColumn id="2" xr3:uid="{C60B4A30-60DD-4615-A0EF-F15844F05A38}" name="Estimated Monthly Cost" dataDxfId="74"/>
    <tableColumn id="8" xr3:uid="{685A1F43-C4AC-4F02-BD27-CF42789C7F18}" name="NUMBER OF Months" dataDxfId="73" dataCellStyle="Currency"/>
    <tableColumn id="4" xr3:uid="{EAC1A0EB-9176-4783-AA09-3646C6D01E2F}" name="TOTAL ANNUAL COST" dataDxfId="72"/>
    <tableColumn id="5" xr3:uid="{E7F78126-4933-487D-8858-562DDF464843}" name="REQUESTED FROM CTAC" dataDxfId="71"/>
    <tableColumn id="6" xr3:uid="{0DD84E49-93FB-43AF-9E11-27B07281974E}" name="OTHER SOURCES" dataDxfId="70"/>
  </tableColumns>
  <tableStyleInfo name="TableStyleDark11 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CE409DE-0867-4402-926E-0063DFB2732C}" name="Table1" displayName="Table1" ref="B2:G19" totalsRowShown="0" headerRowDxfId="69" headerRowBorderDxfId="68">
  <tableColumns count="6">
    <tableColumn id="1" xr3:uid="{74201FBF-0716-42A9-A5AD-E5E884C33DD1}" name="ITEM" dataDxfId="67"/>
    <tableColumn id="2" xr3:uid="{220FF2DA-A195-4340-B5B0-F885D351DA23}" name="QUANTITY" dataDxfId="66"/>
    <tableColumn id="3" xr3:uid="{F0C3AC82-A16E-49AD-BB1D-4CF2BF583C4A}" name="COST PER UNIT" dataDxfId="65"/>
    <tableColumn id="4" xr3:uid="{AB1B3A5C-332C-4089-8DF4-09A6D7449999}" name="TOTAL COST" dataDxfId="64"/>
    <tableColumn id="5" xr3:uid="{F1F56F2C-6038-4C5E-B252-D7BE3457CF84}" name="REQUESTED FROM CTAC" dataDxfId="63"/>
    <tableColumn id="6" xr3:uid="{104B77B5-EFBA-4F7B-A6B3-9B8C9EC970BB}" name="OTHER SOURCES" dataDxfId="62"/>
  </tableColumns>
  <tableStyleInfo name="TableStyleDark11 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E23E67F-2132-47AF-A817-1560FA4CDFEC}" name="Table16" displayName="Table16" ref="B2:F19" totalsRowShown="0" headerRowDxfId="61" headerRowBorderDxfId="60">
  <tableColumns count="5">
    <tableColumn id="1" xr3:uid="{A2D60DAC-75EA-420F-8EB9-F1D8959F7ADB}" name="ITEM" dataDxfId="59">
      <calculatedColumnFormula>E36</calculatedColumnFormula>
    </tableColumn>
    <tableColumn id="3" xr3:uid="{E0C4885E-916E-4EB9-92A4-18F943033166}" name="ANNUAL COST" dataDxfId="58"/>
    <tableColumn id="4" xr3:uid="{73597BBD-DF79-4B66-AB55-F3B83808C54F}" name="TOTAL COST" dataDxfId="57"/>
    <tableColumn id="5" xr3:uid="{D8F77B40-65C9-45E6-98E1-EC4782820321}" name="REQUESTED FROM CTAC" dataDxfId="56"/>
    <tableColumn id="6" xr3:uid="{4E7D66AD-8C80-43FC-AD49-5EB54C521BB2}" name="OTHER SOURCES" dataDxfId="55"/>
  </tableColumns>
  <tableStyleInfo name="TableStyleDark11 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4E0630A-F9CA-4B46-ADA0-A92D52BBC436}" name="Table1615" displayName="Table1615" ref="B2:G19" totalsRowShown="0" headerRowDxfId="54" headerRowBorderDxfId="53">
  <tableColumns count="6">
    <tableColumn id="1" xr3:uid="{CAB77D8E-E1C7-41CF-8B66-A59BEEFE1635}" name="NAME OF CONTRACT" dataDxfId="52"/>
    <tableColumn id="3" xr3:uid="{D27330DA-EA81-4916-8C65-4C874F37A0E0}" name="SEESIONS OR HOURS" dataDxfId="51"/>
    <tableColumn id="9" xr3:uid="{6E2A8644-B1DB-48FD-A5E7-F56F9D74E6B5}" name="RATE" dataDxfId="50" dataCellStyle="Currency"/>
    <tableColumn id="4" xr3:uid="{3996C5E9-FF8D-499D-AD6B-01BA1E891C2E}" name="TOTAL COST" dataDxfId="49"/>
    <tableColumn id="5" xr3:uid="{469D2B50-6433-45FB-BA3A-104B38C624BE}" name="REQUESTED FROM CTAC" dataDxfId="48"/>
    <tableColumn id="6" xr3:uid="{EC74B085-6F2B-4E28-88BA-FEF127A5C519}" name="OTHER SOURCES" dataDxfId="47"/>
  </tableColumns>
  <tableStyleInfo name="TableStyleDark11 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097732F-D306-4E3B-8DDE-8682621E804D}" name="Table1678" displayName="Table1678" ref="B2:G13" totalsRowShown="0" headerRowDxfId="46" headerRowBorderDxfId="45">
  <tableColumns count="6">
    <tableColumn id="1" xr3:uid="{189B3BF6-3C23-4A26-BCCC-6365F908DDBE}" name="TYPE OF TRAINING OR CERTIFICATION" dataDxfId="44"/>
    <tableColumn id="2" xr3:uid="{616B2938-5D4A-4E2F-8004-87EFBE04453A}" name="QUANTITY / STAFF" dataDxfId="43"/>
    <tableColumn id="3" xr3:uid="{D191E48F-336C-4C60-AC62-0E6BEA9594AF}" name="COST EACH / ENROLLMENT" dataDxfId="42"/>
    <tableColumn id="4" xr3:uid="{8CEF0D70-FC32-46EE-A592-F52F45C9A503}" name="TOTAL COST" dataDxfId="41"/>
    <tableColumn id="5" xr3:uid="{302378DE-8A68-4135-B7DB-D354B501BCD0}" name="REQUESTED FROM CTAC" dataDxfId="40"/>
    <tableColumn id="6" xr3:uid="{78D65A7F-6249-4CEE-B503-A3313D96FE4E}" name="OTHER SOURCES" dataDxfId="39"/>
  </tableColumns>
  <tableStyleInfo name="TableStyleDark11 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026531A-B260-40E9-8EE7-0F0087607495}" name="Table1679" displayName="Table1679" ref="B2:G19" totalsRowShown="0" headerRowDxfId="38" headerRowBorderDxfId="37">
  <tableColumns count="6">
    <tableColumn id="1" xr3:uid="{4E51F160-6A38-42F8-8427-D306BB736F53}" name="ITEM" dataDxfId="36"/>
    <tableColumn id="2" xr3:uid="{C80CE1B4-EF65-4097-BF83-1968A752D9AE}" name="QUANTITY" dataDxfId="35"/>
    <tableColumn id="3" xr3:uid="{AB54EDB9-8466-4C36-B813-45D5FD5CEB58}" name="COST PER UNIT" dataDxfId="34"/>
    <tableColumn id="4" xr3:uid="{ED1325CA-834F-491A-8BDB-BE9D27A30F4A}" name="TOTAL COST" dataDxfId="33"/>
    <tableColumn id="5" xr3:uid="{1BCB1627-7F3D-47D4-8546-261DA6BC5554}" name="REQUESTED FROM CTAC" dataDxfId="32"/>
    <tableColumn id="6" xr3:uid="{447A1358-F419-4119-9FEE-BDDBC41FCAD1}" name="OTHER SOURCES" dataDxfId="31"/>
  </tableColumns>
  <tableStyleInfo name="TableStyleDark11 1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2.xml"/><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3.xml"/><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image" Target="../media/image3.emf"/><Relationship Id="rId4" Type="http://schemas.openxmlformats.org/officeDocument/2006/relationships/package" Target="../embeddings/Microsoft_Word_Document2.docx"/></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image" Target="../media/image4.emf"/><Relationship Id="rId4" Type="http://schemas.openxmlformats.org/officeDocument/2006/relationships/package" Target="../embeddings/Microsoft_Word_Document3.docx"/></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6.xml"/><Relationship Id="rId5" Type="http://schemas.openxmlformats.org/officeDocument/2006/relationships/image" Target="../media/image5.emf"/><Relationship Id="rId4" Type="http://schemas.openxmlformats.org/officeDocument/2006/relationships/package" Target="../embeddings/Microsoft_Word_Document4.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7.xml"/><Relationship Id="rId5" Type="http://schemas.openxmlformats.org/officeDocument/2006/relationships/image" Target="../media/image6.emf"/><Relationship Id="rId4" Type="http://schemas.openxmlformats.org/officeDocument/2006/relationships/package" Target="../embeddings/Microsoft_Word_Document5.docx"/></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21334-1576-4199-AE2B-8E6DB4732A75}">
  <dimension ref="B1:E48"/>
  <sheetViews>
    <sheetView topLeftCell="A9" workbookViewId="0">
      <selection activeCell="B49" sqref="B49"/>
    </sheetView>
  </sheetViews>
  <sheetFormatPr defaultRowHeight="15.75" x14ac:dyDescent="0.25"/>
  <cols>
    <col min="2" max="2" width="45" style="2" customWidth="1"/>
    <col min="3" max="3" width="21" style="2" customWidth="1"/>
    <col min="4" max="4" width="21.85546875" style="2" customWidth="1"/>
    <col min="5" max="5" width="21" style="2" customWidth="1"/>
  </cols>
  <sheetData>
    <row r="1" spans="2:5" ht="15" x14ac:dyDescent="0.25">
      <c r="B1" s="111" t="s">
        <v>77</v>
      </c>
      <c r="C1" s="111"/>
      <c r="D1" s="111"/>
      <c r="E1" s="111"/>
    </row>
    <row r="2" spans="2:5" ht="15" x14ac:dyDescent="0.25">
      <c r="B2" s="111"/>
      <c r="C2" s="111"/>
      <c r="D2" s="111"/>
      <c r="E2" s="111"/>
    </row>
    <row r="3" spans="2:5" ht="15" x14ac:dyDescent="0.25">
      <c r="B3" s="111"/>
      <c r="C3" s="111"/>
      <c r="D3" s="111"/>
      <c r="E3" s="111"/>
    </row>
    <row r="4" spans="2:5" ht="15" x14ac:dyDescent="0.25">
      <c r="B4" s="111"/>
      <c r="C4" s="111"/>
      <c r="D4" s="111"/>
      <c r="E4" s="111"/>
    </row>
    <row r="5" spans="2:5" ht="15" x14ac:dyDescent="0.25">
      <c r="B5" s="111"/>
      <c r="C5" s="111"/>
      <c r="D5" s="111"/>
      <c r="E5" s="111"/>
    </row>
    <row r="6" spans="2:5" ht="15" x14ac:dyDescent="0.25">
      <c r="B6" s="111"/>
      <c r="C6" s="111"/>
      <c r="D6" s="111"/>
      <c r="E6" s="111"/>
    </row>
    <row r="8" spans="2:5" x14ac:dyDescent="0.25">
      <c r="B8" s="112" t="s">
        <v>78</v>
      </c>
      <c r="C8" s="112"/>
      <c r="D8" s="112"/>
      <c r="E8" s="112"/>
    </row>
    <row r="9" spans="2:5" x14ac:dyDescent="0.25">
      <c r="B9" s="112" t="s">
        <v>79</v>
      </c>
      <c r="C9" s="112"/>
      <c r="D9" s="112"/>
      <c r="E9" s="112"/>
    </row>
    <row r="11" spans="2:5" ht="16.5" thickBot="1" x14ac:dyDescent="0.3">
      <c r="B11" s="97" t="s">
        <v>80</v>
      </c>
      <c r="C11" s="125"/>
      <c r="D11" s="125"/>
      <c r="E11" s="125"/>
    </row>
    <row r="12" spans="2:5" x14ac:dyDescent="0.25">
      <c r="C12" s="98"/>
      <c r="D12" s="98"/>
      <c r="E12" s="98"/>
    </row>
    <row r="13" spans="2:5" ht="16.5" thickBot="1" x14ac:dyDescent="0.3">
      <c r="B13" s="97" t="s">
        <v>81</v>
      </c>
      <c r="C13" s="125"/>
      <c r="D13" s="125"/>
      <c r="E13" s="125"/>
    </row>
    <row r="16" spans="2:5" x14ac:dyDescent="0.25">
      <c r="B16" s="16"/>
      <c r="C16" s="99" t="s">
        <v>82</v>
      </c>
      <c r="D16" s="99" t="s">
        <v>83</v>
      </c>
      <c r="E16" s="99" t="s">
        <v>84</v>
      </c>
    </row>
    <row r="17" spans="2:5" x14ac:dyDescent="0.25">
      <c r="B17" s="113" t="s">
        <v>85</v>
      </c>
      <c r="C17" s="114"/>
      <c r="D17" s="114"/>
      <c r="E17" s="115"/>
    </row>
    <row r="18" spans="2:5" x14ac:dyDescent="0.25">
      <c r="B18" s="100" t="s">
        <v>86</v>
      </c>
      <c r="C18" s="101">
        <f>+'Regular Salaries and Wages'!E29</f>
        <v>0</v>
      </c>
      <c r="D18" s="102">
        <f>+'Regular Salaries and Wages'!F29</f>
        <v>0</v>
      </c>
      <c r="E18" s="101">
        <f>+C18-D18</f>
        <v>0</v>
      </c>
    </row>
    <row r="19" spans="2:5" x14ac:dyDescent="0.25">
      <c r="B19" s="100" t="s">
        <v>87</v>
      </c>
      <c r="C19" s="101">
        <f>+Fringe!J24</f>
        <v>0</v>
      </c>
      <c r="D19" s="102">
        <f>+Fringe!K24</f>
        <v>0</v>
      </c>
      <c r="E19" s="101">
        <f>+C19-D19</f>
        <v>0</v>
      </c>
    </row>
    <row r="20" spans="2:5" x14ac:dyDescent="0.25">
      <c r="B20" s="103" t="s">
        <v>88</v>
      </c>
      <c r="C20" s="104">
        <f>SUM(C18:C19)</f>
        <v>0</v>
      </c>
      <c r="D20" s="19">
        <f t="shared" ref="D20:E20" si="0">SUM(D18:D19)</f>
        <v>0</v>
      </c>
      <c r="E20" s="104">
        <f t="shared" si="0"/>
        <v>0</v>
      </c>
    </row>
    <row r="22" spans="2:5" x14ac:dyDescent="0.25">
      <c r="B22" s="1" t="s">
        <v>89</v>
      </c>
    </row>
    <row r="23" spans="2:5" x14ac:dyDescent="0.25">
      <c r="B23" s="105" t="s">
        <v>90</v>
      </c>
      <c r="C23" s="101">
        <f>+Transportation!E19</f>
        <v>0</v>
      </c>
      <c r="D23" s="102">
        <f>+Transportation!F19</f>
        <v>0</v>
      </c>
      <c r="E23" s="101">
        <f>+C23-D23</f>
        <v>0</v>
      </c>
    </row>
    <row r="24" spans="2:5" x14ac:dyDescent="0.25">
      <c r="B24" s="105" t="s">
        <v>91</v>
      </c>
      <c r="C24" s="101">
        <f>+'Office Supplies'!E19</f>
        <v>0</v>
      </c>
      <c r="D24" s="102">
        <f>+'Office Supplies'!F19</f>
        <v>0</v>
      </c>
      <c r="E24" s="101">
        <f t="shared" ref="E24:E32" si="1">+C24-D24</f>
        <v>0</v>
      </c>
    </row>
    <row r="25" spans="2:5" x14ac:dyDescent="0.25">
      <c r="B25" s="105" t="s">
        <v>92</v>
      </c>
      <c r="C25" s="101">
        <f>+'Program Supplies'!D19</f>
        <v>0</v>
      </c>
      <c r="D25" s="102">
        <f>+'Program Supplies'!E19</f>
        <v>0</v>
      </c>
      <c r="E25" s="101">
        <f t="shared" si="1"/>
        <v>0</v>
      </c>
    </row>
    <row r="26" spans="2:5" x14ac:dyDescent="0.25">
      <c r="B26" s="105" t="s">
        <v>93</v>
      </c>
      <c r="C26" s="101">
        <f>+'Contractual Services'!E19</f>
        <v>0</v>
      </c>
      <c r="D26" s="102">
        <f>+'Contractual Services'!F19</f>
        <v>0</v>
      </c>
      <c r="E26" s="101">
        <f t="shared" si="1"/>
        <v>0</v>
      </c>
    </row>
    <row r="27" spans="2:5" x14ac:dyDescent="0.25">
      <c r="B27" s="105" t="s">
        <v>94</v>
      </c>
      <c r="C27" s="101">
        <f>+'Certifications &amp; Trainings'!E13</f>
        <v>0</v>
      </c>
      <c r="D27" s="102">
        <f>+'Certifications &amp; Trainings'!F13</f>
        <v>0</v>
      </c>
      <c r="E27" s="101">
        <f t="shared" si="1"/>
        <v>0</v>
      </c>
    </row>
    <row r="28" spans="2:5" x14ac:dyDescent="0.25">
      <c r="B28" s="105" t="s">
        <v>95</v>
      </c>
      <c r="C28" s="101">
        <f>+Printing!E19</f>
        <v>0</v>
      </c>
      <c r="D28" s="102">
        <f>+Printing!F19</f>
        <v>0</v>
      </c>
      <c r="E28" s="101">
        <f t="shared" si="1"/>
        <v>0</v>
      </c>
    </row>
    <row r="29" spans="2:5" x14ac:dyDescent="0.25">
      <c r="B29" s="105" t="s">
        <v>96</v>
      </c>
      <c r="C29" s="101">
        <f>+Communication!E19</f>
        <v>0</v>
      </c>
      <c r="D29" s="102">
        <f>+Communication!F19</f>
        <v>0</v>
      </c>
      <c r="E29" s="101">
        <f t="shared" si="1"/>
        <v>0</v>
      </c>
    </row>
    <row r="30" spans="2:5" x14ac:dyDescent="0.25">
      <c r="B30" s="105" t="s">
        <v>97</v>
      </c>
      <c r="C30" s="101">
        <f>+Insurance!E14</f>
        <v>0</v>
      </c>
      <c r="D30" s="102">
        <f>+Insurance!F14</f>
        <v>0</v>
      </c>
      <c r="E30" s="101">
        <f t="shared" si="1"/>
        <v>0</v>
      </c>
    </row>
    <row r="31" spans="2:5" x14ac:dyDescent="0.25">
      <c r="B31" s="105" t="s">
        <v>98</v>
      </c>
      <c r="C31" s="101">
        <f>+'Equipment &amp; Maintenance'!E19</f>
        <v>0</v>
      </c>
      <c r="D31" s="102">
        <f>+'Equipment &amp; Maintenance'!F19</f>
        <v>0</v>
      </c>
      <c r="E31" s="101">
        <f t="shared" si="1"/>
        <v>0</v>
      </c>
    </row>
    <row r="32" spans="2:5" x14ac:dyDescent="0.25">
      <c r="B32" s="105" t="s">
        <v>99</v>
      </c>
      <c r="C32" s="101">
        <f>+'Other Operating Expense'!E19</f>
        <v>0</v>
      </c>
      <c r="D32" s="102">
        <f>+'Other Operating Expense'!F19</f>
        <v>0</v>
      </c>
      <c r="E32" s="101">
        <f t="shared" si="1"/>
        <v>0</v>
      </c>
    </row>
    <row r="33" spans="2:5" x14ac:dyDescent="0.25">
      <c r="B33" s="103" t="s">
        <v>100</v>
      </c>
      <c r="C33" s="104">
        <f>SUM(C23:C32)</f>
        <v>0</v>
      </c>
      <c r="D33" s="19">
        <f>SUM(D23:D32)</f>
        <v>0</v>
      </c>
      <c r="E33" s="104">
        <f>SUM(E23:E32)</f>
        <v>0</v>
      </c>
    </row>
    <row r="35" spans="2:5" x14ac:dyDescent="0.25">
      <c r="B35" s="42" t="s">
        <v>101</v>
      </c>
      <c r="C35" s="23">
        <f>C20+C33</f>
        <v>0</v>
      </c>
      <c r="D35" s="23">
        <f>D20+D33</f>
        <v>0</v>
      </c>
      <c r="E35" s="23">
        <f>E20+E33</f>
        <v>0</v>
      </c>
    </row>
    <row r="36" spans="2:5" x14ac:dyDescent="0.25">
      <c r="B36" s="106" t="s">
        <v>102</v>
      </c>
      <c r="C36" s="107"/>
      <c r="D36" s="108">
        <f>+D35*0.1</f>
        <v>0</v>
      </c>
      <c r="E36" s="107"/>
    </row>
    <row r="37" spans="2:5" x14ac:dyDescent="0.25">
      <c r="B37" s="1" t="s">
        <v>103</v>
      </c>
      <c r="C37" s="23">
        <f>SUM(C35:C36)</f>
        <v>0</v>
      </c>
      <c r="D37" s="23">
        <f t="shared" ref="D37:E37" si="2">SUM(D35:D36)</f>
        <v>0</v>
      </c>
      <c r="E37" s="23">
        <f t="shared" si="2"/>
        <v>0</v>
      </c>
    </row>
    <row r="41" spans="2:5" x14ac:dyDescent="0.25">
      <c r="B41" s="109" t="s">
        <v>104</v>
      </c>
    </row>
    <row r="42" spans="2:5" ht="15" x14ac:dyDescent="0.25">
      <c r="B42" s="116" t="s">
        <v>110</v>
      </c>
      <c r="C42" s="117"/>
      <c r="D42" s="117"/>
      <c r="E42" s="118"/>
    </row>
    <row r="43" spans="2:5" ht="15" x14ac:dyDescent="0.25">
      <c r="B43" s="119"/>
      <c r="C43" s="120"/>
      <c r="D43" s="120"/>
      <c r="E43" s="121"/>
    </row>
    <row r="44" spans="2:5" ht="15" x14ac:dyDescent="0.25">
      <c r="B44" s="119"/>
      <c r="C44" s="120"/>
      <c r="D44" s="120"/>
      <c r="E44" s="121"/>
    </row>
    <row r="45" spans="2:5" ht="15" x14ac:dyDescent="0.25">
      <c r="B45" s="119"/>
      <c r="C45" s="120"/>
      <c r="D45" s="120"/>
      <c r="E45" s="121"/>
    </row>
    <row r="46" spans="2:5" ht="15" x14ac:dyDescent="0.25">
      <c r="B46" s="119"/>
      <c r="C46" s="120"/>
      <c r="D46" s="120"/>
      <c r="E46" s="121"/>
    </row>
    <row r="47" spans="2:5" ht="15" x14ac:dyDescent="0.25">
      <c r="B47" s="119"/>
      <c r="C47" s="120"/>
      <c r="D47" s="120"/>
      <c r="E47" s="121"/>
    </row>
    <row r="48" spans="2:5" ht="15" x14ac:dyDescent="0.25">
      <c r="B48" s="122"/>
      <c r="C48" s="123"/>
      <c r="D48" s="123"/>
      <c r="E48" s="124"/>
    </row>
  </sheetData>
  <mergeCells count="7">
    <mergeCell ref="B1:E6"/>
    <mergeCell ref="B8:E8"/>
    <mergeCell ref="B9:E9"/>
    <mergeCell ref="B17:E17"/>
    <mergeCell ref="B42:E48"/>
    <mergeCell ref="C11:E11"/>
    <mergeCell ref="C13:E1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A0C63-B0EC-4A93-91EC-C1441718D463}">
  <dimension ref="B1:G42"/>
  <sheetViews>
    <sheetView workbookViewId="0">
      <selection activeCell="B27" sqref="B27:G42"/>
    </sheetView>
  </sheetViews>
  <sheetFormatPr defaultRowHeight="15.75" x14ac:dyDescent="0.25"/>
  <cols>
    <col min="2" max="2" width="52.140625" style="2" customWidth="1"/>
    <col min="3" max="3" width="17.28515625" style="2" customWidth="1"/>
    <col min="4" max="4" width="15.85546875" style="2" customWidth="1"/>
    <col min="5" max="5" width="18.28515625" style="2" customWidth="1"/>
    <col min="6" max="6" width="17" style="2" customWidth="1"/>
    <col min="7" max="7" width="9.140625" style="2"/>
  </cols>
  <sheetData>
    <row r="1" spans="2:7" x14ac:dyDescent="0.25">
      <c r="B1" s="1" t="s">
        <v>24</v>
      </c>
    </row>
    <row r="2" spans="2:7" ht="47.25" x14ac:dyDescent="0.25">
      <c r="B2" s="3" t="s">
        <v>1</v>
      </c>
      <c r="C2" s="3" t="s">
        <v>10</v>
      </c>
      <c r="D2" s="3" t="s">
        <v>11</v>
      </c>
      <c r="E2" s="3" t="s">
        <v>4</v>
      </c>
      <c r="F2" s="5" t="s">
        <v>5</v>
      </c>
      <c r="G2" s="5" t="s">
        <v>6</v>
      </c>
    </row>
    <row r="3" spans="2:7" x14ac:dyDescent="0.25">
      <c r="B3" s="6" t="s">
        <v>25</v>
      </c>
      <c r="C3" s="7">
        <v>500</v>
      </c>
      <c r="D3" s="8">
        <v>0.2</v>
      </c>
      <c r="E3" s="9">
        <f>Table1679[[#This Row],[QUANTITY]]*Table1679[[#This Row],[COST PER UNIT]]</f>
        <v>100</v>
      </c>
      <c r="F3" s="30">
        <v>100</v>
      </c>
      <c r="G3" s="10">
        <f>Table1679[[#This Row],[TOTAL COST]]-Table1679[[#This Row],[REQUESTED FROM CTAC]]</f>
        <v>0</v>
      </c>
    </row>
    <row r="4" spans="2:7" x14ac:dyDescent="0.25">
      <c r="B4" s="11"/>
      <c r="C4" s="12"/>
      <c r="D4" s="13"/>
      <c r="E4" s="14">
        <f>Table1679[[#This Row],[QUANTITY]]*Table1679[[#This Row],[COST PER UNIT]]</f>
        <v>0</v>
      </c>
      <c r="F4" s="31">
        <v>0</v>
      </c>
      <c r="G4" s="15">
        <f>Table1679[[#This Row],[TOTAL COST]]-Table1679[[#This Row],[REQUESTED FROM CTAC]]</f>
        <v>0</v>
      </c>
    </row>
    <row r="5" spans="2:7" x14ac:dyDescent="0.25">
      <c r="B5" s="11"/>
      <c r="C5" s="12"/>
      <c r="D5" s="13"/>
      <c r="E5" s="14">
        <f>Table1679[[#This Row],[QUANTITY]]*Table1679[[#This Row],[COST PER UNIT]]</f>
        <v>0</v>
      </c>
      <c r="F5" s="31">
        <v>0</v>
      </c>
      <c r="G5" s="15">
        <f>Table1679[[#This Row],[TOTAL COST]]-Table1679[[#This Row],[REQUESTED FROM CTAC]]</f>
        <v>0</v>
      </c>
    </row>
    <row r="6" spans="2:7" x14ac:dyDescent="0.25">
      <c r="B6" s="11"/>
      <c r="C6" s="12"/>
      <c r="D6" s="13"/>
      <c r="E6" s="14">
        <f>Table1679[[#This Row],[QUANTITY]]*Table1679[[#This Row],[COST PER UNIT]]</f>
        <v>0</v>
      </c>
      <c r="F6" s="31">
        <v>0</v>
      </c>
      <c r="G6" s="15">
        <f>Table1679[[#This Row],[TOTAL COST]]-Table1679[[#This Row],[REQUESTED FROM CTAC]]</f>
        <v>0</v>
      </c>
    </row>
    <row r="7" spans="2:7" x14ac:dyDescent="0.25">
      <c r="B7" s="11"/>
      <c r="C7" s="12"/>
      <c r="D7" s="13"/>
      <c r="E7" s="14">
        <f>Table1679[[#This Row],[QUANTITY]]*Table1679[[#This Row],[COST PER UNIT]]</f>
        <v>0</v>
      </c>
      <c r="F7" s="31">
        <v>0</v>
      </c>
      <c r="G7" s="15">
        <f>Table1679[[#This Row],[TOTAL COST]]-Table1679[[#This Row],[REQUESTED FROM CTAC]]</f>
        <v>0</v>
      </c>
    </row>
    <row r="8" spans="2:7" x14ac:dyDescent="0.25">
      <c r="B8" s="11"/>
      <c r="C8" s="12"/>
      <c r="D8" s="13"/>
      <c r="E8" s="14">
        <f>Table1679[[#This Row],[QUANTITY]]*Table1679[[#This Row],[COST PER UNIT]]</f>
        <v>0</v>
      </c>
      <c r="F8" s="31">
        <v>0</v>
      </c>
      <c r="G8" s="15">
        <f>Table1679[[#This Row],[TOTAL COST]]-Table1679[[#This Row],[REQUESTED FROM CTAC]]</f>
        <v>0</v>
      </c>
    </row>
    <row r="9" spans="2:7" x14ac:dyDescent="0.25">
      <c r="B9" s="11"/>
      <c r="C9" s="12"/>
      <c r="D9" s="13"/>
      <c r="E9" s="14">
        <f>Table1679[[#This Row],[QUANTITY]]*Table1679[[#This Row],[COST PER UNIT]]</f>
        <v>0</v>
      </c>
      <c r="F9" s="31">
        <v>0</v>
      </c>
      <c r="G9" s="15">
        <f>Table1679[[#This Row],[TOTAL COST]]-Table1679[[#This Row],[REQUESTED FROM CTAC]]</f>
        <v>0</v>
      </c>
    </row>
    <row r="10" spans="2:7" x14ac:dyDescent="0.25">
      <c r="B10" s="11"/>
      <c r="C10" s="12"/>
      <c r="D10" s="13"/>
      <c r="E10" s="14">
        <f>Table1679[[#This Row],[QUANTITY]]*Table1679[[#This Row],[COST PER UNIT]]</f>
        <v>0</v>
      </c>
      <c r="F10" s="31">
        <v>0</v>
      </c>
      <c r="G10" s="15">
        <f>Table1679[[#This Row],[TOTAL COST]]-Table1679[[#This Row],[REQUESTED FROM CTAC]]</f>
        <v>0</v>
      </c>
    </row>
    <row r="11" spans="2:7" x14ac:dyDescent="0.25">
      <c r="B11" s="11"/>
      <c r="C11" s="12"/>
      <c r="D11" s="13"/>
      <c r="E11" s="14">
        <f>Table1679[[#This Row],[QUANTITY]]*Table1679[[#This Row],[COST PER UNIT]]</f>
        <v>0</v>
      </c>
      <c r="F11" s="31">
        <v>0</v>
      </c>
      <c r="G11" s="15">
        <f>Table1679[[#This Row],[TOTAL COST]]-Table1679[[#This Row],[REQUESTED FROM CTAC]]</f>
        <v>0</v>
      </c>
    </row>
    <row r="12" spans="2:7" x14ac:dyDescent="0.25">
      <c r="B12" s="11"/>
      <c r="C12" s="12"/>
      <c r="D12" s="13"/>
      <c r="E12" s="14">
        <f>Table1679[[#This Row],[QUANTITY]]*Table1679[[#This Row],[COST PER UNIT]]</f>
        <v>0</v>
      </c>
      <c r="F12" s="31">
        <v>0</v>
      </c>
      <c r="G12" s="15">
        <f>Table1679[[#This Row],[TOTAL COST]]-Table1679[[#This Row],[REQUESTED FROM CTAC]]</f>
        <v>0</v>
      </c>
    </row>
    <row r="13" spans="2:7" x14ac:dyDescent="0.25">
      <c r="B13" s="11"/>
      <c r="C13" s="12"/>
      <c r="D13" s="13"/>
      <c r="E13" s="14">
        <f>Table1679[[#This Row],[QUANTITY]]*Table1679[[#This Row],[COST PER UNIT]]</f>
        <v>0</v>
      </c>
      <c r="F13" s="31">
        <v>0</v>
      </c>
      <c r="G13" s="15">
        <f>Table1679[[#This Row],[TOTAL COST]]-Table1679[[#This Row],[REQUESTED FROM CTAC]]</f>
        <v>0</v>
      </c>
    </row>
    <row r="14" spans="2:7" x14ac:dyDescent="0.25">
      <c r="B14" s="11"/>
      <c r="C14" s="12"/>
      <c r="D14" s="13"/>
      <c r="E14" s="14">
        <f>Table1679[[#This Row],[QUANTITY]]*Table1679[[#This Row],[COST PER UNIT]]</f>
        <v>0</v>
      </c>
      <c r="F14" s="31">
        <v>0</v>
      </c>
      <c r="G14" s="15">
        <f>Table1679[[#This Row],[TOTAL COST]]-Table1679[[#This Row],[REQUESTED FROM CTAC]]</f>
        <v>0</v>
      </c>
    </row>
    <row r="15" spans="2:7" x14ac:dyDescent="0.25">
      <c r="B15" s="11"/>
      <c r="C15" s="12"/>
      <c r="D15" s="13"/>
      <c r="E15" s="14">
        <f>Table1679[[#This Row],[QUANTITY]]*Table1679[[#This Row],[COST PER UNIT]]</f>
        <v>0</v>
      </c>
      <c r="F15" s="31">
        <v>0</v>
      </c>
      <c r="G15" s="15">
        <f>Table1679[[#This Row],[TOTAL COST]]-Table1679[[#This Row],[REQUESTED FROM CTAC]]</f>
        <v>0</v>
      </c>
    </row>
    <row r="16" spans="2:7" x14ac:dyDescent="0.25">
      <c r="B16" s="11"/>
      <c r="C16" s="12"/>
      <c r="D16" s="13"/>
      <c r="E16" s="14">
        <f>Table1679[[#This Row],[QUANTITY]]*Table1679[[#This Row],[COST PER UNIT]]</f>
        <v>0</v>
      </c>
      <c r="F16" s="31">
        <v>0</v>
      </c>
      <c r="G16" s="15">
        <f>Table1679[[#This Row],[TOTAL COST]]-Table1679[[#This Row],[REQUESTED FROM CTAC]]</f>
        <v>0</v>
      </c>
    </row>
    <row r="17" spans="2:7" x14ac:dyDescent="0.25">
      <c r="B17" s="11"/>
      <c r="C17" s="12"/>
      <c r="D17" s="13"/>
      <c r="E17" s="14">
        <f>Table1679[[#This Row],[QUANTITY]]*Table1679[[#This Row],[COST PER UNIT]]</f>
        <v>0</v>
      </c>
      <c r="F17" s="31">
        <v>0</v>
      </c>
      <c r="G17" s="15">
        <f>Table1679[[#This Row],[TOTAL COST]]-Table1679[[#This Row],[REQUESTED FROM CTAC]]</f>
        <v>0</v>
      </c>
    </row>
    <row r="18" spans="2:7" x14ac:dyDescent="0.25">
      <c r="B18" s="11"/>
      <c r="C18" s="12"/>
      <c r="D18" s="13"/>
      <c r="E18" s="14">
        <f>Table1679[[#This Row],[QUANTITY]]*Table1679[[#This Row],[COST PER UNIT]]</f>
        <v>0</v>
      </c>
      <c r="F18" s="31">
        <v>0</v>
      </c>
      <c r="G18" s="15">
        <f>Table1679[[#This Row],[TOTAL COST]]-Table1679[[#This Row],[REQUESTED FROM CTAC]]</f>
        <v>0</v>
      </c>
    </row>
    <row r="19" spans="2:7" x14ac:dyDescent="0.25">
      <c r="B19" s="16"/>
      <c r="C19" s="17"/>
      <c r="D19" s="18" t="s">
        <v>4</v>
      </c>
      <c r="E19" s="19">
        <f>SUM(E4:E18)</f>
        <v>0</v>
      </c>
      <c r="F19" s="19">
        <f t="shared" ref="F19:G19" si="0">SUM(F4:F18)</f>
        <v>0</v>
      </c>
      <c r="G19" s="19">
        <f t="shared" si="0"/>
        <v>0</v>
      </c>
    </row>
    <row r="20" spans="2:7" ht="16.5" thickBot="1" x14ac:dyDescent="0.3">
      <c r="C20" s="21"/>
      <c r="D20" s="22"/>
      <c r="E20" s="23"/>
      <c r="F20" s="23"/>
      <c r="G20" s="23"/>
    </row>
    <row r="21" spans="2:7" ht="15.75" customHeight="1" x14ac:dyDescent="0.25">
      <c r="B21" s="195" t="s">
        <v>27</v>
      </c>
      <c r="C21" s="196"/>
      <c r="D21" s="196"/>
      <c r="E21" s="196"/>
      <c r="F21" s="196"/>
      <c r="G21" s="197"/>
    </row>
    <row r="22" spans="2:7" ht="15.75" customHeight="1" x14ac:dyDescent="0.25">
      <c r="B22" s="198"/>
      <c r="C22" s="120"/>
      <c r="D22" s="120"/>
      <c r="E22" s="120"/>
      <c r="F22" s="120"/>
      <c r="G22" s="199"/>
    </row>
    <row r="23" spans="2:7" ht="15.75" customHeight="1" x14ac:dyDescent="0.25">
      <c r="B23" s="198"/>
      <c r="C23" s="120"/>
      <c r="D23" s="120"/>
      <c r="E23" s="120"/>
      <c r="F23" s="120"/>
      <c r="G23" s="199"/>
    </row>
    <row r="24" spans="2:7" ht="15.75" customHeight="1" thickBot="1" x14ac:dyDescent="0.3">
      <c r="B24" s="200"/>
      <c r="C24" s="201"/>
      <c r="D24" s="201"/>
      <c r="E24" s="201"/>
      <c r="F24" s="201"/>
      <c r="G24" s="202"/>
    </row>
    <row r="26" spans="2:7" ht="16.5" thickBot="1" x14ac:dyDescent="0.3">
      <c r="B26" s="1" t="s">
        <v>26</v>
      </c>
    </row>
    <row r="27" spans="2:7" ht="15" x14ac:dyDescent="0.25">
      <c r="B27" s="158"/>
      <c r="C27" s="187"/>
      <c r="D27" s="187"/>
      <c r="E27" s="187"/>
      <c r="F27" s="187"/>
      <c r="G27" s="188"/>
    </row>
    <row r="28" spans="2:7" ht="15" x14ac:dyDescent="0.25">
      <c r="B28" s="189"/>
      <c r="C28" s="190"/>
      <c r="D28" s="190"/>
      <c r="E28" s="190"/>
      <c r="F28" s="190"/>
      <c r="G28" s="191"/>
    </row>
    <row r="29" spans="2:7" ht="15" x14ac:dyDescent="0.25">
      <c r="B29" s="189"/>
      <c r="C29" s="190"/>
      <c r="D29" s="190"/>
      <c r="E29" s="190"/>
      <c r="F29" s="190"/>
      <c r="G29" s="191"/>
    </row>
    <row r="30" spans="2:7" ht="15" x14ac:dyDescent="0.25">
      <c r="B30" s="189"/>
      <c r="C30" s="190"/>
      <c r="D30" s="190"/>
      <c r="E30" s="190"/>
      <c r="F30" s="190"/>
      <c r="G30" s="191"/>
    </row>
    <row r="31" spans="2:7" ht="15" x14ac:dyDescent="0.25">
      <c r="B31" s="189"/>
      <c r="C31" s="190"/>
      <c r="D31" s="190"/>
      <c r="E31" s="190"/>
      <c r="F31" s="190"/>
      <c r="G31" s="191"/>
    </row>
    <row r="32" spans="2:7" ht="15" x14ac:dyDescent="0.25">
      <c r="B32" s="189"/>
      <c r="C32" s="190"/>
      <c r="D32" s="190"/>
      <c r="E32" s="190"/>
      <c r="F32" s="190"/>
      <c r="G32" s="191"/>
    </row>
    <row r="33" spans="2:7" ht="15" x14ac:dyDescent="0.25">
      <c r="B33" s="189"/>
      <c r="C33" s="190"/>
      <c r="D33" s="190"/>
      <c r="E33" s="190"/>
      <c r="F33" s="190"/>
      <c r="G33" s="191"/>
    </row>
    <row r="34" spans="2:7" ht="15" x14ac:dyDescent="0.25">
      <c r="B34" s="189"/>
      <c r="C34" s="190"/>
      <c r="D34" s="190"/>
      <c r="E34" s="190"/>
      <c r="F34" s="190"/>
      <c r="G34" s="191"/>
    </row>
    <row r="35" spans="2:7" ht="15" x14ac:dyDescent="0.25">
      <c r="B35" s="189"/>
      <c r="C35" s="190"/>
      <c r="D35" s="190"/>
      <c r="E35" s="190"/>
      <c r="F35" s="190"/>
      <c r="G35" s="191"/>
    </row>
    <row r="36" spans="2:7" ht="15" x14ac:dyDescent="0.25">
      <c r="B36" s="189"/>
      <c r="C36" s="190"/>
      <c r="D36" s="190"/>
      <c r="E36" s="190"/>
      <c r="F36" s="190"/>
      <c r="G36" s="191"/>
    </row>
    <row r="37" spans="2:7" ht="15" x14ac:dyDescent="0.25">
      <c r="B37" s="189"/>
      <c r="C37" s="190"/>
      <c r="D37" s="190"/>
      <c r="E37" s="190"/>
      <c r="F37" s="190"/>
      <c r="G37" s="191"/>
    </row>
    <row r="38" spans="2:7" ht="15" x14ac:dyDescent="0.25">
      <c r="B38" s="189"/>
      <c r="C38" s="190"/>
      <c r="D38" s="190"/>
      <c r="E38" s="190"/>
      <c r="F38" s="190"/>
      <c r="G38" s="191"/>
    </row>
    <row r="39" spans="2:7" ht="15" x14ac:dyDescent="0.25">
      <c r="B39" s="189"/>
      <c r="C39" s="190"/>
      <c r="D39" s="190"/>
      <c r="E39" s="190"/>
      <c r="F39" s="190"/>
      <c r="G39" s="191"/>
    </row>
    <row r="40" spans="2:7" ht="15" x14ac:dyDescent="0.25">
      <c r="B40" s="189"/>
      <c r="C40" s="190"/>
      <c r="D40" s="190"/>
      <c r="E40" s="190"/>
      <c r="F40" s="190"/>
      <c r="G40" s="191"/>
    </row>
    <row r="41" spans="2:7" ht="15" x14ac:dyDescent="0.25">
      <c r="B41" s="189"/>
      <c r="C41" s="190"/>
      <c r="D41" s="190"/>
      <c r="E41" s="190"/>
      <c r="F41" s="190"/>
      <c r="G41" s="191"/>
    </row>
    <row r="42" spans="2:7" thickBot="1" x14ac:dyDescent="0.3">
      <c r="B42" s="192"/>
      <c r="C42" s="193"/>
      <c r="D42" s="193"/>
      <c r="E42" s="193"/>
      <c r="F42" s="193"/>
      <c r="G42" s="194"/>
    </row>
  </sheetData>
  <mergeCells count="2">
    <mergeCell ref="B27:G42"/>
    <mergeCell ref="B21:G24"/>
  </mergeCell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357E0-2464-4A7D-B7CD-152A78903EC9}">
  <dimension ref="B1:G43"/>
  <sheetViews>
    <sheetView topLeftCell="A5" workbookViewId="0">
      <selection activeCell="B22" sqref="B22:G25"/>
    </sheetView>
  </sheetViews>
  <sheetFormatPr defaultRowHeight="15.75" x14ac:dyDescent="0.25"/>
  <cols>
    <col min="2" max="2" width="52.140625" style="2" customWidth="1"/>
    <col min="3" max="3" width="17.28515625" style="2" customWidth="1"/>
    <col min="4" max="4" width="15.85546875" style="2" customWidth="1"/>
    <col min="5" max="5" width="18.28515625" style="2" customWidth="1"/>
    <col min="6" max="6" width="17" style="2" customWidth="1"/>
    <col min="7" max="7" width="11" style="2" bestFit="1" customWidth="1"/>
  </cols>
  <sheetData>
    <row r="1" spans="2:7" x14ac:dyDescent="0.25">
      <c r="B1" s="1" t="s">
        <v>19</v>
      </c>
    </row>
    <row r="2" spans="2:7" ht="47.25" x14ac:dyDescent="0.25">
      <c r="B2" s="3" t="s">
        <v>1</v>
      </c>
      <c r="C2" s="4" t="s">
        <v>20</v>
      </c>
      <c r="D2" s="3" t="s">
        <v>11</v>
      </c>
      <c r="E2" s="3" t="s">
        <v>4</v>
      </c>
      <c r="F2" s="5" t="s">
        <v>5</v>
      </c>
      <c r="G2" s="5" t="s">
        <v>6</v>
      </c>
    </row>
    <row r="3" spans="2:7" x14ac:dyDescent="0.25">
      <c r="B3" s="6" t="s">
        <v>21</v>
      </c>
      <c r="C3" s="7">
        <v>12</v>
      </c>
      <c r="D3" s="8">
        <v>102</v>
      </c>
      <c r="E3" s="9">
        <f>Table119[[#This Row],[NUMBER OF MONTHS]]*Table119[[#This Row],[COST PER UNIT]]</f>
        <v>1224</v>
      </c>
      <c r="F3" s="8">
        <v>150</v>
      </c>
      <c r="G3" s="10">
        <f>Table119[[#This Row],[TOTAL COST]]-Table119[[#This Row],[REQUESTED FROM CTAC]]</f>
        <v>1074</v>
      </c>
    </row>
    <row r="4" spans="2:7" x14ac:dyDescent="0.25">
      <c r="B4" s="11"/>
      <c r="C4" s="7"/>
      <c r="D4" s="8"/>
      <c r="E4" s="14">
        <f>Table119[[#This Row],[NUMBER OF MONTHS]]*Table119[[#This Row],[COST PER UNIT]]</f>
        <v>0</v>
      </c>
      <c r="F4" s="13">
        <v>0</v>
      </c>
      <c r="G4" s="15">
        <f>Table119[[#This Row],[TOTAL COST]]-Table119[[#This Row],[REQUESTED FROM CTAC]]</f>
        <v>0</v>
      </c>
    </row>
    <row r="5" spans="2:7" x14ac:dyDescent="0.25">
      <c r="B5" s="11"/>
      <c r="C5" s="7"/>
      <c r="D5" s="8"/>
      <c r="E5" s="14">
        <f>Table119[[#This Row],[NUMBER OF MONTHS]]*Table119[[#This Row],[COST PER UNIT]]</f>
        <v>0</v>
      </c>
      <c r="F5" s="13">
        <v>0</v>
      </c>
      <c r="G5" s="15">
        <f>Table119[[#This Row],[TOTAL COST]]-Table119[[#This Row],[REQUESTED FROM CTAC]]</f>
        <v>0</v>
      </c>
    </row>
    <row r="6" spans="2:7" x14ac:dyDescent="0.25">
      <c r="B6" s="11"/>
      <c r="C6" s="7"/>
      <c r="D6" s="8"/>
      <c r="E6" s="14">
        <f>Table119[[#This Row],[NUMBER OF MONTHS]]*Table119[[#This Row],[COST PER UNIT]]</f>
        <v>0</v>
      </c>
      <c r="F6" s="13">
        <v>0</v>
      </c>
      <c r="G6" s="15">
        <f>Table119[[#This Row],[TOTAL COST]]-Table119[[#This Row],[REQUESTED FROM CTAC]]</f>
        <v>0</v>
      </c>
    </row>
    <row r="7" spans="2:7" x14ac:dyDescent="0.25">
      <c r="B7" s="11"/>
      <c r="C7" s="7"/>
      <c r="D7" s="8"/>
      <c r="E7" s="14">
        <f>Table119[[#This Row],[NUMBER OF MONTHS]]*Table119[[#This Row],[COST PER UNIT]]</f>
        <v>0</v>
      </c>
      <c r="F7" s="13">
        <v>0</v>
      </c>
      <c r="G7" s="15">
        <f>Table119[[#This Row],[TOTAL COST]]-Table119[[#This Row],[REQUESTED FROM CTAC]]</f>
        <v>0</v>
      </c>
    </row>
    <row r="8" spans="2:7" x14ac:dyDescent="0.25">
      <c r="B8" s="11"/>
      <c r="C8" s="7"/>
      <c r="D8" s="8"/>
      <c r="E8" s="14">
        <f>Table119[[#This Row],[NUMBER OF MONTHS]]*Table119[[#This Row],[COST PER UNIT]]</f>
        <v>0</v>
      </c>
      <c r="F8" s="13">
        <v>0</v>
      </c>
      <c r="G8" s="15">
        <f>Table119[[#This Row],[TOTAL COST]]-Table119[[#This Row],[REQUESTED FROM CTAC]]</f>
        <v>0</v>
      </c>
    </row>
    <row r="9" spans="2:7" x14ac:dyDescent="0.25">
      <c r="B9" s="11"/>
      <c r="C9" s="7"/>
      <c r="D9" s="8"/>
      <c r="E9" s="14">
        <f>Table119[[#This Row],[NUMBER OF MONTHS]]*Table119[[#This Row],[COST PER UNIT]]</f>
        <v>0</v>
      </c>
      <c r="F9" s="13">
        <v>0</v>
      </c>
      <c r="G9" s="15">
        <f>Table119[[#This Row],[TOTAL COST]]-Table119[[#This Row],[REQUESTED FROM CTAC]]</f>
        <v>0</v>
      </c>
    </row>
    <row r="10" spans="2:7" x14ac:dyDescent="0.25">
      <c r="B10" s="11"/>
      <c r="C10" s="7"/>
      <c r="D10" s="8"/>
      <c r="E10" s="14">
        <f>Table119[[#This Row],[NUMBER OF MONTHS]]*Table119[[#This Row],[COST PER UNIT]]</f>
        <v>0</v>
      </c>
      <c r="F10" s="13">
        <v>0</v>
      </c>
      <c r="G10" s="15">
        <f>Table119[[#This Row],[TOTAL COST]]-Table119[[#This Row],[REQUESTED FROM CTAC]]</f>
        <v>0</v>
      </c>
    </row>
    <row r="11" spans="2:7" x14ac:dyDescent="0.25">
      <c r="B11" s="11"/>
      <c r="C11" s="7"/>
      <c r="D11" s="8"/>
      <c r="E11" s="14">
        <f>Table119[[#This Row],[NUMBER OF MONTHS]]*Table119[[#This Row],[COST PER UNIT]]</f>
        <v>0</v>
      </c>
      <c r="F11" s="13">
        <v>0</v>
      </c>
      <c r="G11" s="15">
        <f>Table119[[#This Row],[TOTAL COST]]-Table119[[#This Row],[REQUESTED FROM CTAC]]</f>
        <v>0</v>
      </c>
    </row>
    <row r="12" spans="2:7" x14ac:dyDescent="0.25">
      <c r="B12" s="11"/>
      <c r="C12" s="7"/>
      <c r="D12" s="8"/>
      <c r="E12" s="14">
        <f>Table119[[#This Row],[NUMBER OF MONTHS]]*Table119[[#This Row],[COST PER UNIT]]</f>
        <v>0</v>
      </c>
      <c r="F12" s="13">
        <v>0</v>
      </c>
      <c r="G12" s="15">
        <f>Table119[[#This Row],[TOTAL COST]]-Table119[[#This Row],[REQUESTED FROM CTAC]]</f>
        <v>0</v>
      </c>
    </row>
    <row r="13" spans="2:7" x14ac:dyDescent="0.25">
      <c r="B13" s="11"/>
      <c r="C13" s="7"/>
      <c r="D13" s="8"/>
      <c r="E13" s="14">
        <f>Table119[[#This Row],[NUMBER OF MONTHS]]*Table119[[#This Row],[COST PER UNIT]]</f>
        <v>0</v>
      </c>
      <c r="F13" s="13">
        <v>0</v>
      </c>
      <c r="G13" s="15">
        <f>Table119[[#This Row],[TOTAL COST]]-Table119[[#This Row],[REQUESTED FROM CTAC]]</f>
        <v>0</v>
      </c>
    </row>
    <row r="14" spans="2:7" x14ac:dyDescent="0.25">
      <c r="B14" s="11"/>
      <c r="C14" s="7"/>
      <c r="D14" s="8"/>
      <c r="E14" s="14">
        <f>Table119[[#This Row],[NUMBER OF MONTHS]]*Table119[[#This Row],[COST PER UNIT]]</f>
        <v>0</v>
      </c>
      <c r="F14" s="13">
        <v>0</v>
      </c>
      <c r="G14" s="15">
        <f>Table119[[#This Row],[TOTAL COST]]-Table119[[#This Row],[REQUESTED FROM CTAC]]</f>
        <v>0</v>
      </c>
    </row>
    <row r="15" spans="2:7" x14ac:dyDescent="0.25">
      <c r="B15" s="11"/>
      <c r="C15" s="7"/>
      <c r="D15" s="8"/>
      <c r="E15" s="14">
        <f>Table119[[#This Row],[NUMBER OF MONTHS]]*Table119[[#This Row],[COST PER UNIT]]</f>
        <v>0</v>
      </c>
      <c r="F15" s="13">
        <v>0</v>
      </c>
      <c r="G15" s="15">
        <f>Table119[[#This Row],[TOTAL COST]]-Table119[[#This Row],[REQUESTED FROM CTAC]]</f>
        <v>0</v>
      </c>
    </row>
    <row r="16" spans="2:7" x14ac:dyDescent="0.25">
      <c r="B16" s="11"/>
      <c r="C16" s="7"/>
      <c r="D16" s="8"/>
      <c r="E16" s="14">
        <f>Table119[[#This Row],[NUMBER OF MONTHS]]*Table119[[#This Row],[COST PER UNIT]]</f>
        <v>0</v>
      </c>
      <c r="F16" s="13">
        <v>0</v>
      </c>
      <c r="G16" s="15">
        <f>Table119[[#This Row],[TOTAL COST]]-Table119[[#This Row],[REQUESTED FROM CTAC]]</f>
        <v>0</v>
      </c>
    </row>
    <row r="17" spans="2:7" x14ac:dyDescent="0.25">
      <c r="B17" s="11"/>
      <c r="C17" s="7"/>
      <c r="D17" s="8"/>
      <c r="E17" s="14">
        <f>Table119[[#This Row],[NUMBER OF MONTHS]]*Table119[[#This Row],[COST PER UNIT]]</f>
        <v>0</v>
      </c>
      <c r="F17" s="13">
        <v>0</v>
      </c>
      <c r="G17" s="15">
        <f>Table119[[#This Row],[TOTAL COST]]-Table119[[#This Row],[REQUESTED FROM CTAC]]</f>
        <v>0</v>
      </c>
    </row>
    <row r="18" spans="2:7" x14ac:dyDescent="0.25">
      <c r="B18" s="11"/>
      <c r="C18" s="7"/>
      <c r="D18" s="8"/>
      <c r="E18" s="14">
        <f>Table119[[#This Row],[NUMBER OF MONTHS]]*Table119[[#This Row],[COST PER UNIT]]</f>
        <v>0</v>
      </c>
      <c r="F18" s="13">
        <v>0</v>
      </c>
      <c r="G18" s="15">
        <f>Table119[[#This Row],[TOTAL COST]]-Table119[[#This Row],[REQUESTED FROM CTAC]]</f>
        <v>0</v>
      </c>
    </row>
    <row r="19" spans="2:7" x14ac:dyDescent="0.25">
      <c r="B19" s="16"/>
      <c r="C19" s="17"/>
      <c r="D19" s="18" t="s">
        <v>4</v>
      </c>
      <c r="E19" s="19">
        <f>SUM(E4:E18)</f>
        <v>0</v>
      </c>
      <c r="F19" s="19">
        <f t="shared" ref="F19:G19" si="0">SUM(F4:F18)</f>
        <v>0</v>
      </c>
      <c r="G19" s="19">
        <f t="shared" si="0"/>
        <v>0</v>
      </c>
    </row>
    <row r="21" spans="2:7" ht="16.5" thickBot="1" x14ac:dyDescent="0.3">
      <c r="B21" s="1"/>
    </row>
    <row r="22" spans="2:7" ht="15.75" customHeight="1" x14ac:dyDescent="0.25">
      <c r="B22" s="203" t="s">
        <v>23</v>
      </c>
      <c r="C22" s="204"/>
      <c r="D22" s="204"/>
      <c r="E22" s="204"/>
      <c r="F22" s="204"/>
      <c r="G22" s="205"/>
    </row>
    <row r="23" spans="2:7" ht="15.75" customHeight="1" x14ac:dyDescent="0.25">
      <c r="B23" s="206"/>
      <c r="C23" s="207"/>
      <c r="D23" s="207"/>
      <c r="E23" s="207"/>
      <c r="F23" s="207"/>
      <c r="G23" s="208"/>
    </row>
    <row r="24" spans="2:7" ht="15.75" customHeight="1" x14ac:dyDescent="0.25">
      <c r="B24" s="206"/>
      <c r="C24" s="207"/>
      <c r="D24" s="207"/>
      <c r="E24" s="207"/>
      <c r="F24" s="207"/>
      <c r="G24" s="208"/>
    </row>
    <row r="25" spans="2:7" ht="15.75" customHeight="1" thickBot="1" x14ac:dyDescent="0.3">
      <c r="B25" s="209"/>
      <c r="C25" s="210"/>
      <c r="D25" s="210"/>
      <c r="E25" s="210"/>
      <c r="F25" s="210"/>
      <c r="G25" s="211"/>
    </row>
    <row r="26" spans="2:7" x14ac:dyDescent="0.25">
      <c r="B26" s="1"/>
    </row>
    <row r="27" spans="2:7" x14ac:dyDescent="0.25">
      <c r="B27" s="1"/>
    </row>
    <row r="28" spans="2:7" ht="16.5" thickBot="1" x14ac:dyDescent="0.3">
      <c r="B28" s="1" t="s">
        <v>22</v>
      </c>
    </row>
    <row r="29" spans="2:7" ht="15" x14ac:dyDescent="0.25">
      <c r="B29" s="159"/>
      <c r="C29" s="160"/>
      <c r="D29" s="160"/>
      <c r="E29" s="160"/>
      <c r="F29" s="160"/>
      <c r="G29" s="161"/>
    </row>
    <row r="30" spans="2:7" ht="15" x14ac:dyDescent="0.25">
      <c r="B30" s="162"/>
      <c r="C30" s="163"/>
      <c r="D30" s="163"/>
      <c r="E30" s="163"/>
      <c r="F30" s="163"/>
      <c r="G30" s="164"/>
    </row>
    <row r="31" spans="2:7" ht="15" x14ac:dyDescent="0.25">
      <c r="B31" s="162"/>
      <c r="C31" s="163"/>
      <c r="D31" s="163"/>
      <c r="E31" s="163"/>
      <c r="F31" s="163"/>
      <c r="G31" s="164"/>
    </row>
    <row r="32" spans="2:7" ht="15" x14ac:dyDescent="0.25">
      <c r="B32" s="162"/>
      <c r="C32" s="163"/>
      <c r="D32" s="163"/>
      <c r="E32" s="163"/>
      <c r="F32" s="163"/>
      <c r="G32" s="164"/>
    </row>
    <row r="33" spans="2:7" ht="15" x14ac:dyDescent="0.25">
      <c r="B33" s="162"/>
      <c r="C33" s="163"/>
      <c r="D33" s="163"/>
      <c r="E33" s="163"/>
      <c r="F33" s="163"/>
      <c r="G33" s="164"/>
    </row>
    <row r="34" spans="2:7" ht="15" x14ac:dyDescent="0.25">
      <c r="B34" s="162"/>
      <c r="C34" s="163"/>
      <c r="D34" s="163"/>
      <c r="E34" s="163"/>
      <c r="F34" s="163"/>
      <c r="G34" s="164"/>
    </row>
    <row r="35" spans="2:7" ht="15" x14ac:dyDescent="0.25">
      <c r="B35" s="162"/>
      <c r="C35" s="163"/>
      <c r="D35" s="163"/>
      <c r="E35" s="163"/>
      <c r="F35" s="163"/>
      <c r="G35" s="164"/>
    </row>
    <row r="36" spans="2:7" ht="15" x14ac:dyDescent="0.25">
      <c r="B36" s="162"/>
      <c r="C36" s="163"/>
      <c r="D36" s="163"/>
      <c r="E36" s="163"/>
      <c r="F36" s="163"/>
      <c r="G36" s="164"/>
    </row>
    <row r="37" spans="2:7" ht="15" x14ac:dyDescent="0.25">
      <c r="B37" s="162"/>
      <c r="C37" s="163"/>
      <c r="D37" s="163"/>
      <c r="E37" s="163"/>
      <c r="F37" s="163"/>
      <c r="G37" s="164"/>
    </row>
    <row r="38" spans="2:7" ht="15" x14ac:dyDescent="0.25">
      <c r="B38" s="162"/>
      <c r="C38" s="163"/>
      <c r="D38" s="163"/>
      <c r="E38" s="163"/>
      <c r="F38" s="163"/>
      <c r="G38" s="164"/>
    </row>
    <row r="39" spans="2:7" ht="15" x14ac:dyDescent="0.25">
      <c r="B39" s="162"/>
      <c r="C39" s="163"/>
      <c r="D39" s="163"/>
      <c r="E39" s="163"/>
      <c r="F39" s="163"/>
      <c r="G39" s="164"/>
    </row>
    <row r="40" spans="2:7" ht="15" x14ac:dyDescent="0.25">
      <c r="B40" s="162"/>
      <c r="C40" s="163"/>
      <c r="D40" s="163"/>
      <c r="E40" s="163"/>
      <c r="F40" s="163"/>
      <c r="G40" s="164"/>
    </row>
    <row r="41" spans="2:7" ht="15" x14ac:dyDescent="0.25">
      <c r="B41" s="162"/>
      <c r="C41" s="163"/>
      <c r="D41" s="163"/>
      <c r="E41" s="163"/>
      <c r="F41" s="163"/>
      <c r="G41" s="164"/>
    </row>
    <row r="42" spans="2:7" ht="15" x14ac:dyDescent="0.25">
      <c r="B42" s="162"/>
      <c r="C42" s="163"/>
      <c r="D42" s="163"/>
      <c r="E42" s="163"/>
      <c r="F42" s="163"/>
      <c r="G42" s="164"/>
    </row>
    <row r="43" spans="2:7" thickBot="1" x14ac:dyDescent="0.3">
      <c r="B43" s="165"/>
      <c r="C43" s="166"/>
      <c r="D43" s="166"/>
      <c r="E43" s="166"/>
      <c r="F43" s="166"/>
      <c r="G43" s="167"/>
    </row>
  </sheetData>
  <mergeCells count="2">
    <mergeCell ref="B29:G43"/>
    <mergeCell ref="B22:G25"/>
  </mergeCells>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88BCB-2476-4E5A-A302-F0F6E8BCEC07}">
  <dimension ref="B1:G37"/>
  <sheetViews>
    <sheetView workbookViewId="0">
      <selection activeCell="B19" sqref="B19"/>
    </sheetView>
  </sheetViews>
  <sheetFormatPr defaultRowHeight="15.75" x14ac:dyDescent="0.25"/>
  <cols>
    <col min="2" max="2" width="52.140625" style="2" customWidth="1"/>
    <col min="3" max="3" width="17.28515625" style="2" customWidth="1"/>
    <col min="4" max="4" width="15.85546875" style="2" customWidth="1"/>
    <col min="5" max="5" width="18.28515625" style="2" customWidth="1"/>
    <col min="6" max="6" width="17" style="2" customWidth="1"/>
    <col min="7" max="7" width="15.28515625" style="2" customWidth="1"/>
  </cols>
  <sheetData>
    <row r="1" spans="2:7" x14ac:dyDescent="0.25">
      <c r="B1" s="1" t="s">
        <v>14</v>
      </c>
    </row>
    <row r="2" spans="2:7" ht="47.25" x14ac:dyDescent="0.25">
      <c r="B2" s="20" t="s">
        <v>15</v>
      </c>
      <c r="C2" s="20" t="s">
        <v>10</v>
      </c>
      <c r="D2" s="24" t="s">
        <v>16</v>
      </c>
      <c r="E2" s="20" t="s">
        <v>4</v>
      </c>
      <c r="F2" s="25" t="s">
        <v>5</v>
      </c>
      <c r="G2" s="25" t="s">
        <v>6</v>
      </c>
    </row>
    <row r="3" spans="2:7" x14ac:dyDescent="0.25">
      <c r="B3" s="6" t="s">
        <v>17</v>
      </c>
      <c r="C3" s="7">
        <v>12</v>
      </c>
      <c r="D3" s="8">
        <v>400</v>
      </c>
      <c r="E3" s="9">
        <f>Table16711[[#This Row],[QUANTITY]]*Table16711[[#This Row],[COST PER MONTH]]</f>
        <v>4800</v>
      </c>
      <c r="F3" s="8">
        <v>4800</v>
      </c>
      <c r="G3" s="10">
        <f>Table16711[[#This Row],[TOTAL COST]]-Table16711[[#This Row],[REQUESTED FROM CTAC]]</f>
        <v>0</v>
      </c>
    </row>
    <row r="4" spans="2:7" x14ac:dyDescent="0.25">
      <c r="B4" s="11"/>
      <c r="C4" s="12"/>
      <c r="D4" s="13"/>
      <c r="E4" s="14">
        <f>Table16711[[#This Row],[QUANTITY]]*Table16711[[#This Row],[COST PER MONTH]]</f>
        <v>0</v>
      </c>
      <c r="F4" s="13">
        <v>0</v>
      </c>
      <c r="G4" s="15">
        <f>Table16711[[#This Row],[TOTAL COST]]-Table16711[[#This Row],[REQUESTED FROM CTAC]]</f>
        <v>0</v>
      </c>
    </row>
    <row r="5" spans="2:7" x14ac:dyDescent="0.25">
      <c r="B5" s="26"/>
      <c r="C5" s="27"/>
      <c r="D5" s="28"/>
      <c r="E5" s="14">
        <f>Table16711[[#This Row],[QUANTITY]]*Table16711[[#This Row],[COST PER MONTH]]</f>
        <v>0</v>
      </c>
      <c r="F5" s="13">
        <v>0</v>
      </c>
      <c r="G5" s="15">
        <f>Table16711[[#This Row],[TOTAL COST]]-Table16711[[#This Row],[REQUESTED FROM CTAC]]</f>
        <v>0</v>
      </c>
    </row>
    <row r="6" spans="2:7" x14ac:dyDescent="0.25">
      <c r="B6" s="26"/>
      <c r="C6" s="27"/>
      <c r="D6" s="28"/>
      <c r="E6" s="14">
        <f>Table16711[[#This Row],[QUANTITY]]*Table16711[[#This Row],[COST PER MONTH]]</f>
        <v>0</v>
      </c>
      <c r="F6" s="13">
        <v>0</v>
      </c>
      <c r="G6" s="15">
        <f>+Table16711[[#This Row],[TOTAL COST]]-Table16711[[#This Row],[REQUESTED FROM CTAC]]</f>
        <v>0</v>
      </c>
    </row>
    <row r="7" spans="2:7" x14ac:dyDescent="0.25">
      <c r="B7" s="26"/>
      <c r="C7" s="27"/>
      <c r="D7" s="28"/>
      <c r="E7" s="14">
        <f>Table16711[[#This Row],[QUANTITY]]*Table16711[[#This Row],[COST PER MONTH]]</f>
        <v>0</v>
      </c>
      <c r="F7" s="13">
        <v>0</v>
      </c>
      <c r="G7" s="15">
        <f>Table16711[[#This Row],[TOTAL COST]]-Table16711[[#This Row],[REQUESTED FROM CTAC]]</f>
        <v>0</v>
      </c>
    </row>
    <row r="8" spans="2:7" x14ac:dyDescent="0.25">
      <c r="B8" s="26"/>
      <c r="C8" s="27"/>
      <c r="D8" s="28"/>
      <c r="E8" s="14">
        <f>Table16711[[#This Row],[QUANTITY]]*Table16711[[#This Row],[COST PER MONTH]]</f>
        <v>0</v>
      </c>
      <c r="F8" s="13">
        <v>0</v>
      </c>
      <c r="G8" s="15">
        <f>Table16711[[#This Row],[TOTAL COST]]-Table16711[[#This Row],[REQUESTED FROM CTAC]]</f>
        <v>0</v>
      </c>
    </row>
    <row r="9" spans="2:7" x14ac:dyDescent="0.25">
      <c r="B9" s="11"/>
      <c r="C9" s="12"/>
      <c r="D9" s="13"/>
      <c r="E9" s="14">
        <f>Table16711[[#This Row],[QUANTITY]]*Table16711[[#This Row],[COST PER MONTH]]</f>
        <v>0</v>
      </c>
      <c r="F9" s="13">
        <v>0</v>
      </c>
      <c r="G9" s="15">
        <f>Table16711[[#This Row],[TOTAL COST]]-Table16711[[#This Row],[REQUESTED FROM CTAC]]</f>
        <v>0</v>
      </c>
    </row>
    <row r="10" spans="2:7" x14ac:dyDescent="0.25">
      <c r="B10" s="26"/>
      <c r="C10" s="27"/>
      <c r="D10" s="28"/>
      <c r="E10" s="110">
        <v>0</v>
      </c>
      <c r="F10" s="13">
        <v>0</v>
      </c>
      <c r="G10" s="15">
        <f>Table16711[[#This Row],[TOTAL COST]]-Table16711[[#This Row],[REQUESTED FROM CTAC]]</f>
        <v>0</v>
      </c>
    </row>
    <row r="11" spans="2:7" x14ac:dyDescent="0.25">
      <c r="B11" s="26"/>
      <c r="C11" s="27"/>
      <c r="D11" s="28"/>
      <c r="E11" s="110">
        <v>0</v>
      </c>
      <c r="F11" s="28">
        <v>0</v>
      </c>
      <c r="G11" s="15">
        <f>Table16711[[#This Row],[TOTAL COST]]-Table16711[[#This Row],[REQUESTED FROM CTAC]]</f>
        <v>0</v>
      </c>
    </row>
    <row r="12" spans="2:7" x14ac:dyDescent="0.25">
      <c r="B12" s="26"/>
      <c r="C12" s="27"/>
      <c r="D12" s="28"/>
      <c r="E12" s="14">
        <f>Table16711[[#This Row],[QUANTITY]]*Table16711[[#This Row],[COST PER MONTH]]</f>
        <v>0</v>
      </c>
      <c r="F12" s="28">
        <v>0</v>
      </c>
      <c r="G12" s="15">
        <f>Table16711[[#This Row],[TOTAL COST]]-Table16711[[#This Row],[REQUESTED FROM CTAC]]</f>
        <v>0</v>
      </c>
    </row>
    <row r="13" spans="2:7" x14ac:dyDescent="0.25">
      <c r="B13" s="11"/>
      <c r="C13" s="12"/>
      <c r="D13" s="13"/>
      <c r="E13" s="14">
        <f>Table16711[[#This Row],[QUANTITY]]*Table16711[[#This Row],[COST PER MONTH]]</f>
        <v>0</v>
      </c>
      <c r="F13" s="13">
        <v>0</v>
      </c>
      <c r="G13" s="15">
        <f>Table16711[[#This Row],[TOTAL COST]]-Table16711[[#This Row],[REQUESTED FROM CTAC]]</f>
        <v>0</v>
      </c>
    </row>
    <row r="14" spans="2:7" x14ac:dyDescent="0.25">
      <c r="B14" s="18" t="s">
        <v>4</v>
      </c>
      <c r="C14" s="17"/>
      <c r="D14" s="19">
        <f>SUM(D4:D13)</f>
        <v>0</v>
      </c>
      <c r="E14" s="19">
        <f>SUM(E4:E13)</f>
        <v>0</v>
      </c>
      <c r="F14" s="19">
        <f t="shared" ref="F14:G14" si="0">SUM(F4:F13)</f>
        <v>0</v>
      </c>
      <c r="G14" s="19">
        <f t="shared" si="0"/>
        <v>0</v>
      </c>
    </row>
    <row r="15" spans="2:7" ht="16.5" thickBot="1" x14ac:dyDescent="0.3">
      <c r="C15" s="21"/>
      <c r="D15" s="22"/>
      <c r="E15" s="23"/>
      <c r="F15" s="23"/>
      <c r="G15" s="23"/>
    </row>
    <row r="16" spans="2:7" ht="15.75" customHeight="1" x14ac:dyDescent="0.25">
      <c r="B16" s="195" t="s">
        <v>107</v>
      </c>
      <c r="C16" s="196"/>
      <c r="D16" s="196"/>
      <c r="E16" s="196"/>
      <c r="F16" s="196"/>
      <c r="G16" s="197"/>
    </row>
    <row r="17" spans="2:7" ht="15.75" customHeight="1" x14ac:dyDescent="0.25">
      <c r="B17" s="198"/>
      <c r="C17" s="120"/>
      <c r="D17" s="120"/>
      <c r="E17" s="120"/>
      <c r="F17" s="120"/>
      <c r="G17" s="199"/>
    </row>
    <row r="18" spans="2:7" ht="15.75" customHeight="1" thickBot="1" x14ac:dyDescent="0.3">
      <c r="B18" s="200"/>
      <c r="C18" s="201"/>
      <c r="D18" s="201"/>
      <c r="E18" s="201"/>
      <c r="F18" s="201"/>
      <c r="G18" s="202"/>
    </row>
    <row r="19" spans="2:7" x14ac:dyDescent="0.25">
      <c r="C19" s="21"/>
      <c r="D19" s="22"/>
      <c r="E19" s="23"/>
      <c r="F19" s="23"/>
      <c r="G19" s="23"/>
    </row>
    <row r="20" spans="2:7" x14ac:dyDescent="0.25">
      <c r="C20" s="21"/>
      <c r="D20" s="22"/>
      <c r="E20" s="23"/>
      <c r="F20" s="23"/>
      <c r="G20" s="23"/>
    </row>
    <row r="21" spans="2:7" x14ac:dyDescent="0.25">
      <c r="C21" s="21"/>
      <c r="D21" s="22"/>
      <c r="E21" s="23"/>
      <c r="F21" s="23"/>
      <c r="G21" s="23"/>
    </row>
    <row r="22" spans="2:7" ht="16.5" thickBot="1" x14ac:dyDescent="0.3">
      <c r="B22" s="29" t="s">
        <v>18</v>
      </c>
    </row>
    <row r="23" spans="2:7" ht="15" x14ac:dyDescent="0.25">
      <c r="B23" s="212"/>
      <c r="C23" s="213"/>
      <c r="D23" s="213"/>
      <c r="E23" s="213"/>
      <c r="F23" s="213"/>
      <c r="G23" s="214"/>
    </row>
    <row r="24" spans="2:7" ht="15" x14ac:dyDescent="0.25">
      <c r="B24" s="215"/>
      <c r="C24" s="216"/>
      <c r="D24" s="216"/>
      <c r="E24" s="216"/>
      <c r="F24" s="216"/>
      <c r="G24" s="217"/>
    </row>
    <row r="25" spans="2:7" ht="15" x14ac:dyDescent="0.25">
      <c r="B25" s="215"/>
      <c r="C25" s="216"/>
      <c r="D25" s="216"/>
      <c r="E25" s="216"/>
      <c r="F25" s="216"/>
      <c r="G25" s="217"/>
    </row>
    <row r="26" spans="2:7" ht="15" x14ac:dyDescent="0.25">
      <c r="B26" s="215"/>
      <c r="C26" s="216"/>
      <c r="D26" s="216"/>
      <c r="E26" s="216"/>
      <c r="F26" s="216"/>
      <c r="G26" s="217"/>
    </row>
    <row r="27" spans="2:7" ht="15" x14ac:dyDescent="0.25">
      <c r="B27" s="215"/>
      <c r="C27" s="216"/>
      <c r="D27" s="216"/>
      <c r="E27" s="216"/>
      <c r="F27" s="216"/>
      <c r="G27" s="217"/>
    </row>
    <row r="28" spans="2:7" ht="15" x14ac:dyDescent="0.25">
      <c r="B28" s="215"/>
      <c r="C28" s="216"/>
      <c r="D28" s="216"/>
      <c r="E28" s="216"/>
      <c r="F28" s="216"/>
      <c r="G28" s="217"/>
    </row>
    <row r="29" spans="2:7" ht="15" x14ac:dyDescent="0.25">
      <c r="B29" s="215"/>
      <c r="C29" s="216"/>
      <c r="D29" s="216"/>
      <c r="E29" s="216"/>
      <c r="F29" s="216"/>
      <c r="G29" s="217"/>
    </row>
    <row r="30" spans="2:7" ht="15" x14ac:dyDescent="0.25">
      <c r="B30" s="215"/>
      <c r="C30" s="216"/>
      <c r="D30" s="216"/>
      <c r="E30" s="216"/>
      <c r="F30" s="216"/>
      <c r="G30" s="217"/>
    </row>
    <row r="31" spans="2:7" ht="15" x14ac:dyDescent="0.25">
      <c r="B31" s="215"/>
      <c r="C31" s="216"/>
      <c r="D31" s="216"/>
      <c r="E31" s="216"/>
      <c r="F31" s="216"/>
      <c r="G31" s="217"/>
    </row>
    <row r="32" spans="2:7" ht="15" x14ac:dyDescent="0.25">
      <c r="B32" s="215"/>
      <c r="C32" s="216"/>
      <c r="D32" s="216"/>
      <c r="E32" s="216"/>
      <c r="F32" s="216"/>
      <c r="G32" s="217"/>
    </row>
    <row r="33" spans="2:7" ht="15" x14ac:dyDescent="0.25">
      <c r="B33" s="215"/>
      <c r="C33" s="216"/>
      <c r="D33" s="216"/>
      <c r="E33" s="216"/>
      <c r="F33" s="216"/>
      <c r="G33" s="217"/>
    </row>
    <row r="34" spans="2:7" ht="15" x14ac:dyDescent="0.25">
      <c r="B34" s="215"/>
      <c r="C34" s="216"/>
      <c r="D34" s="216"/>
      <c r="E34" s="216"/>
      <c r="F34" s="216"/>
      <c r="G34" s="217"/>
    </row>
    <row r="35" spans="2:7" ht="15" x14ac:dyDescent="0.25">
      <c r="B35" s="215"/>
      <c r="C35" s="216"/>
      <c r="D35" s="216"/>
      <c r="E35" s="216"/>
      <c r="F35" s="216"/>
      <c r="G35" s="217"/>
    </row>
    <row r="36" spans="2:7" ht="15" x14ac:dyDescent="0.25">
      <c r="B36" s="215"/>
      <c r="C36" s="216"/>
      <c r="D36" s="216"/>
      <c r="E36" s="216"/>
      <c r="F36" s="216"/>
      <c r="G36" s="217"/>
    </row>
    <row r="37" spans="2:7" thickBot="1" x14ac:dyDescent="0.3">
      <c r="B37" s="218"/>
      <c r="C37" s="219"/>
      <c r="D37" s="219"/>
      <c r="E37" s="219"/>
      <c r="F37" s="219"/>
      <c r="G37" s="220"/>
    </row>
  </sheetData>
  <mergeCells count="2">
    <mergeCell ref="B23:G37"/>
    <mergeCell ref="B16:G18"/>
  </mergeCells>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B41FC-3FA4-44F5-A698-681ABC41D169}">
  <dimension ref="B1:G41"/>
  <sheetViews>
    <sheetView topLeftCell="A5" workbookViewId="0">
      <selection activeCell="B25" sqref="B25"/>
    </sheetView>
  </sheetViews>
  <sheetFormatPr defaultRowHeight="15.75" x14ac:dyDescent="0.25"/>
  <cols>
    <col min="2" max="2" width="52.140625" style="2" customWidth="1"/>
    <col min="3" max="3" width="17.28515625" style="2" customWidth="1"/>
    <col min="4" max="4" width="15.85546875" style="2" customWidth="1"/>
    <col min="5" max="5" width="18.28515625" style="2" customWidth="1"/>
    <col min="6" max="6" width="17" style="2" customWidth="1"/>
    <col min="7" max="7" width="9.140625" style="2"/>
  </cols>
  <sheetData>
    <row r="1" spans="2:7" x14ac:dyDescent="0.25">
      <c r="B1" s="1" t="s">
        <v>9</v>
      </c>
    </row>
    <row r="2" spans="2:7" ht="47.25" x14ac:dyDescent="0.25">
      <c r="B2" s="3" t="s">
        <v>1</v>
      </c>
      <c r="C2" s="3" t="s">
        <v>10</v>
      </c>
      <c r="D2" s="3" t="s">
        <v>11</v>
      </c>
      <c r="E2" s="3" t="s">
        <v>4</v>
      </c>
      <c r="F2" s="5" t="s">
        <v>5</v>
      </c>
      <c r="G2" s="5" t="s">
        <v>6</v>
      </c>
    </row>
    <row r="3" spans="2:7" x14ac:dyDescent="0.25">
      <c r="B3" s="6" t="s">
        <v>12</v>
      </c>
      <c r="C3" s="7">
        <v>1</v>
      </c>
      <c r="D3" s="8">
        <v>250</v>
      </c>
      <c r="E3" s="9">
        <f>Table167[[#This Row],[QUANTITY]]*Table167[[#This Row],[COST PER UNIT]]</f>
        <v>250</v>
      </c>
      <c r="F3" s="8">
        <v>100</v>
      </c>
      <c r="G3" s="10">
        <f>Table167[[#This Row],[TOTAL COST]]-Table167[[#This Row],[REQUESTED FROM CTAC]]</f>
        <v>150</v>
      </c>
    </row>
    <row r="4" spans="2:7" x14ac:dyDescent="0.25">
      <c r="B4" s="11"/>
      <c r="C4" s="12"/>
      <c r="D4" s="13"/>
      <c r="E4" s="14">
        <f>Table167[[#This Row],[QUANTITY]]*Table167[[#This Row],[COST PER UNIT]]</f>
        <v>0</v>
      </c>
      <c r="F4" s="13">
        <v>0</v>
      </c>
      <c r="G4" s="15">
        <f>Table167[[#This Row],[TOTAL COST]]-Table167[[#This Row],[REQUESTED FROM CTAC]]</f>
        <v>0</v>
      </c>
    </row>
    <row r="5" spans="2:7" x14ac:dyDescent="0.25">
      <c r="B5" s="11"/>
      <c r="C5" s="12"/>
      <c r="D5" s="13"/>
      <c r="E5" s="14">
        <f>Table167[[#This Row],[QUANTITY]]*Table167[[#This Row],[COST PER UNIT]]</f>
        <v>0</v>
      </c>
      <c r="F5" s="13">
        <v>0</v>
      </c>
      <c r="G5" s="15">
        <f>Table167[[#This Row],[TOTAL COST]]-Table167[[#This Row],[REQUESTED FROM CTAC]]</f>
        <v>0</v>
      </c>
    </row>
    <row r="6" spans="2:7" x14ac:dyDescent="0.25">
      <c r="B6" s="11"/>
      <c r="C6" s="12"/>
      <c r="D6" s="13"/>
      <c r="E6" s="14">
        <f>Table167[[#This Row],[QUANTITY]]*Table167[[#This Row],[COST PER UNIT]]</f>
        <v>0</v>
      </c>
      <c r="F6" s="13">
        <v>0</v>
      </c>
      <c r="G6" s="15">
        <f>Table167[[#This Row],[TOTAL COST]]-Table167[[#This Row],[REQUESTED FROM CTAC]]</f>
        <v>0</v>
      </c>
    </row>
    <row r="7" spans="2:7" x14ac:dyDescent="0.25">
      <c r="B7" s="11"/>
      <c r="C7" s="12"/>
      <c r="D7" s="13"/>
      <c r="E7" s="14">
        <f>Table167[[#This Row],[QUANTITY]]*Table167[[#This Row],[COST PER UNIT]]</f>
        <v>0</v>
      </c>
      <c r="F7" s="13">
        <v>0</v>
      </c>
      <c r="G7" s="15">
        <f>Table167[[#This Row],[TOTAL COST]]-Table167[[#This Row],[REQUESTED FROM CTAC]]</f>
        <v>0</v>
      </c>
    </row>
    <row r="8" spans="2:7" x14ac:dyDescent="0.25">
      <c r="B8" s="11"/>
      <c r="C8" s="12"/>
      <c r="D8" s="13"/>
      <c r="E8" s="14">
        <f>Table167[[#This Row],[QUANTITY]]*Table167[[#This Row],[COST PER UNIT]]</f>
        <v>0</v>
      </c>
      <c r="F8" s="13">
        <v>0</v>
      </c>
      <c r="G8" s="15">
        <f>Table167[[#This Row],[TOTAL COST]]-Table167[[#This Row],[REQUESTED FROM CTAC]]</f>
        <v>0</v>
      </c>
    </row>
    <row r="9" spans="2:7" x14ac:dyDescent="0.25">
      <c r="B9" s="11"/>
      <c r="C9" s="12"/>
      <c r="D9" s="13"/>
      <c r="E9" s="14">
        <f>Table167[[#This Row],[QUANTITY]]*Table167[[#This Row],[COST PER UNIT]]</f>
        <v>0</v>
      </c>
      <c r="F9" s="13">
        <v>0</v>
      </c>
      <c r="G9" s="15">
        <f>Table167[[#This Row],[TOTAL COST]]-Table167[[#This Row],[REQUESTED FROM CTAC]]</f>
        <v>0</v>
      </c>
    </row>
    <row r="10" spans="2:7" x14ac:dyDescent="0.25">
      <c r="B10" s="11"/>
      <c r="C10" s="12"/>
      <c r="D10" s="13"/>
      <c r="E10" s="14">
        <f>Table167[[#This Row],[QUANTITY]]*Table167[[#This Row],[COST PER UNIT]]</f>
        <v>0</v>
      </c>
      <c r="F10" s="13">
        <v>0</v>
      </c>
      <c r="G10" s="15">
        <f>Table167[[#This Row],[TOTAL COST]]-Table167[[#This Row],[REQUESTED FROM CTAC]]</f>
        <v>0</v>
      </c>
    </row>
    <row r="11" spans="2:7" x14ac:dyDescent="0.25">
      <c r="B11" s="11"/>
      <c r="C11" s="12"/>
      <c r="D11" s="13"/>
      <c r="E11" s="14">
        <f>Table167[[#This Row],[QUANTITY]]*Table167[[#This Row],[COST PER UNIT]]</f>
        <v>0</v>
      </c>
      <c r="F11" s="13">
        <v>0</v>
      </c>
      <c r="G11" s="15">
        <f>Table167[[#This Row],[TOTAL COST]]-Table167[[#This Row],[REQUESTED FROM CTAC]]</f>
        <v>0</v>
      </c>
    </row>
    <row r="12" spans="2:7" x14ac:dyDescent="0.25">
      <c r="B12" s="11"/>
      <c r="C12" s="12"/>
      <c r="D12" s="13"/>
      <c r="E12" s="14">
        <f>Table167[[#This Row],[QUANTITY]]*Table167[[#This Row],[COST PER UNIT]]</f>
        <v>0</v>
      </c>
      <c r="F12" s="13">
        <v>0</v>
      </c>
      <c r="G12" s="15">
        <f>Table167[[#This Row],[TOTAL COST]]-Table167[[#This Row],[REQUESTED FROM CTAC]]</f>
        <v>0</v>
      </c>
    </row>
    <row r="13" spans="2:7" x14ac:dyDescent="0.25">
      <c r="B13" s="11"/>
      <c r="C13" s="12"/>
      <c r="D13" s="13"/>
      <c r="E13" s="14">
        <f>Table167[[#This Row],[QUANTITY]]*Table167[[#This Row],[COST PER UNIT]]</f>
        <v>0</v>
      </c>
      <c r="F13" s="13">
        <v>0</v>
      </c>
      <c r="G13" s="15">
        <f>Table167[[#This Row],[TOTAL COST]]-Table167[[#This Row],[REQUESTED FROM CTAC]]</f>
        <v>0</v>
      </c>
    </row>
    <row r="14" spans="2:7" x14ac:dyDescent="0.25">
      <c r="B14" s="11"/>
      <c r="C14" s="12"/>
      <c r="D14" s="13"/>
      <c r="E14" s="14">
        <f>Table167[[#This Row],[QUANTITY]]*Table167[[#This Row],[COST PER UNIT]]</f>
        <v>0</v>
      </c>
      <c r="F14" s="13">
        <v>0</v>
      </c>
      <c r="G14" s="15">
        <f>Table167[[#This Row],[TOTAL COST]]-Table167[[#This Row],[REQUESTED FROM CTAC]]</f>
        <v>0</v>
      </c>
    </row>
    <row r="15" spans="2:7" x14ac:dyDescent="0.25">
      <c r="B15" s="11"/>
      <c r="C15" s="12"/>
      <c r="D15" s="13"/>
      <c r="E15" s="14">
        <f>Table167[[#This Row],[QUANTITY]]*Table167[[#This Row],[COST PER UNIT]]</f>
        <v>0</v>
      </c>
      <c r="F15" s="13">
        <v>0</v>
      </c>
      <c r="G15" s="15">
        <f>Table167[[#This Row],[TOTAL COST]]-Table167[[#This Row],[REQUESTED FROM CTAC]]</f>
        <v>0</v>
      </c>
    </row>
    <row r="16" spans="2:7" x14ac:dyDescent="0.25">
      <c r="B16" s="11"/>
      <c r="C16" s="12"/>
      <c r="D16" s="13"/>
      <c r="E16" s="14">
        <f>Table167[[#This Row],[QUANTITY]]*Table167[[#This Row],[COST PER UNIT]]</f>
        <v>0</v>
      </c>
      <c r="F16" s="13">
        <v>0</v>
      </c>
      <c r="G16" s="15">
        <f>Table167[[#This Row],[TOTAL COST]]-Table167[[#This Row],[REQUESTED FROM CTAC]]</f>
        <v>0</v>
      </c>
    </row>
    <row r="17" spans="2:7" x14ac:dyDescent="0.25">
      <c r="B17" s="11"/>
      <c r="C17" s="12"/>
      <c r="D17" s="13"/>
      <c r="E17" s="14">
        <f>Table167[[#This Row],[QUANTITY]]*Table167[[#This Row],[COST PER UNIT]]</f>
        <v>0</v>
      </c>
      <c r="F17" s="13">
        <v>0</v>
      </c>
      <c r="G17" s="15">
        <f>Table167[[#This Row],[TOTAL COST]]-Table167[[#This Row],[REQUESTED FROM CTAC]]</f>
        <v>0</v>
      </c>
    </row>
    <row r="18" spans="2:7" x14ac:dyDescent="0.25">
      <c r="B18" s="11"/>
      <c r="C18" s="12"/>
      <c r="D18" s="13"/>
      <c r="E18" s="14">
        <f>Table167[[#This Row],[QUANTITY]]*Table167[[#This Row],[COST PER UNIT]]</f>
        <v>0</v>
      </c>
      <c r="F18" s="13">
        <v>0</v>
      </c>
      <c r="G18" s="15">
        <f>Table167[[#This Row],[TOTAL COST]]-Table167[[#This Row],[REQUESTED FROM CTAC]]</f>
        <v>0</v>
      </c>
    </row>
    <row r="19" spans="2:7" x14ac:dyDescent="0.25">
      <c r="B19" s="16"/>
      <c r="C19" s="17"/>
      <c r="D19" s="18" t="s">
        <v>4</v>
      </c>
      <c r="E19" s="19">
        <f>SUM(E4:E18)</f>
        <v>0</v>
      </c>
      <c r="F19" s="19">
        <f>SUM(F4:F18)</f>
        <v>0</v>
      </c>
      <c r="G19" s="19">
        <f t="shared" ref="G19" si="0">SUM(G4:G18)</f>
        <v>0</v>
      </c>
    </row>
    <row r="20" spans="2:7" ht="16.5" thickBot="1" x14ac:dyDescent="0.3">
      <c r="C20" s="21"/>
      <c r="D20" s="22"/>
      <c r="E20" s="23"/>
      <c r="F20" s="23"/>
      <c r="G20" s="23"/>
    </row>
    <row r="21" spans="2:7" ht="15.75" customHeight="1" x14ac:dyDescent="0.25">
      <c r="B21" s="178" t="s">
        <v>108</v>
      </c>
      <c r="C21" s="179"/>
      <c r="D21" s="179"/>
      <c r="E21" s="179"/>
      <c r="F21" s="179"/>
      <c r="G21" s="180"/>
    </row>
    <row r="22" spans="2:7" ht="15.75" customHeight="1" x14ac:dyDescent="0.25">
      <c r="B22" s="181"/>
      <c r="C22" s="182"/>
      <c r="D22" s="182"/>
      <c r="E22" s="182"/>
      <c r="F22" s="182"/>
      <c r="G22" s="183"/>
    </row>
    <row r="23" spans="2:7" ht="15.75" customHeight="1" x14ac:dyDescent="0.25">
      <c r="B23" s="181"/>
      <c r="C23" s="182"/>
      <c r="D23" s="182"/>
      <c r="E23" s="182"/>
      <c r="F23" s="182"/>
      <c r="G23" s="183"/>
    </row>
    <row r="24" spans="2:7" ht="15.75" customHeight="1" thickBot="1" x14ac:dyDescent="0.3">
      <c r="B24" s="184"/>
      <c r="C24" s="185"/>
      <c r="D24" s="185"/>
      <c r="E24" s="185"/>
      <c r="F24" s="185"/>
      <c r="G24" s="186"/>
    </row>
    <row r="25" spans="2:7" x14ac:dyDescent="0.25">
      <c r="C25" s="21"/>
      <c r="D25" s="22"/>
      <c r="E25" s="23"/>
      <c r="F25" s="23"/>
      <c r="G25" s="23"/>
    </row>
    <row r="26" spans="2:7" x14ac:dyDescent="0.25">
      <c r="B26" s="1"/>
    </row>
    <row r="28" spans="2:7" ht="16.5" thickBot="1" x14ac:dyDescent="0.3">
      <c r="B28" s="1" t="s">
        <v>13</v>
      </c>
    </row>
    <row r="29" spans="2:7" ht="15" x14ac:dyDescent="0.25">
      <c r="B29" s="221"/>
      <c r="C29" s="222"/>
      <c r="D29" s="222"/>
      <c r="E29" s="222"/>
      <c r="F29" s="222"/>
      <c r="G29" s="223"/>
    </row>
    <row r="30" spans="2:7" ht="15" x14ac:dyDescent="0.25">
      <c r="B30" s="224"/>
      <c r="C30" s="225"/>
      <c r="D30" s="225"/>
      <c r="E30" s="225"/>
      <c r="F30" s="225"/>
      <c r="G30" s="226"/>
    </row>
    <row r="31" spans="2:7" ht="15" x14ac:dyDescent="0.25">
      <c r="B31" s="224"/>
      <c r="C31" s="225"/>
      <c r="D31" s="225"/>
      <c r="E31" s="225"/>
      <c r="F31" s="225"/>
      <c r="G31" s="226"/>
    </row>
    <row r="32" spans="2:7" ht="15" x14ac:dyDescent="0.25">
      <c r="B32" s="224"/>
      <c r="C32" s="225"/>
      <c r="D32" s="225"/>
      <c r="E32" s="225"/>
      <c r="F32" s="225"/>
      <c r="G32" s="226"/>
    </row>
    <row r="33" spans="2:7" ht="15" x14ac:dyDescent="0.25">
      <c r="B33" s="224"/>
      <c r="C33" s="225"/>
      <c r="D33" s="225"/>
      <c r="E33" s="225"/>
      <c r="F33" s="225"/>
      <c r="G33" s="226"/>
    </row>
    <row r="34" spans="2:7" ht="15" x14ac:dyDescent="0.25">
      <c r="B34" s="224"/>
      <c r="C34" s="225"/>
      <c r="D34" s="225"/>
      <c r="E34" s="225"/>
      <c r="F34" s="225"/>
      <c r="G34" s="226"/>
    </row>
    <row r="35" spans="2:7" ht="15" x14ac:dyDescent="0.25">
      <c r="B35" s="224"/>
      <c r="C35" s="225"/>
      <c r="D35" s="225"/>
      <c r="E35" s="225"/>
      <c r="F35" s="225"/>
      <c r="G35" s="226"/>
    </row>
    <row r="36" spans="2:7" ht="15" x14ac:dyDescent="0.25">
      <c r="B36" s="224"/>
      <c r="C36" s="225"/>
      <c r="D36" s="225"/>
      <c r="E36" s="225"/>
      <c r="F36" s="225"/>
      <c r="G36" s="226"/>
    </row>
    <row r="37" spans="2:7" ht="15" x14ac:dyDescent="0.25">
      <c r="B37" s="224"/>
      <c r="C37" s="225"/>
      <c r="D37" s="225"/>
      <c r="E37" s="225"/>
      <c r="F37" s="225"/>
      <c r="G37" s="226"/>
    </row>
    <row r="38" spans="2:7" ht="15" x14ac:dyDescent="0.25">
      <c r="B38" s="224"/>
      <c r="C38" s="225"/>
      <c r="D38" s="225"/>
      <c r="E38" s="225"/>
      <c r="F38" s="225"/>
      <c r="G38" s="226"/>
    </row>
    <row r="39" spans="2:7" ht="15" x14ac:dyDescent="0.25">
      <c r="B39" s="224"/>
      <c r="C39" s="225"/>
      <c r="D39" s="225"/>
      <c r="E39" s="225"/>
      <c r="F39" s="225"/>
      <c r="G39" s="226"/>
    </row>
    <row r="40" spans="2:7" ht="15" x14ac:dyDescent="0.25">
      <c r="B40" s="224"/>
      <c r="C40" s="225"/>
      <c r="D40" s="225"/>
      <c r="E40" s="225"/>
      <c r="F40" s="225"/>
      <c r="G40" s="226"/>
    </row>
    <row r="41" spans="2:7" thickBot="1" x14ac:dyDescent="0.3">
      <c r="B41" s="227"/>
      <c r="C41" s="228"/>
      <c r="D41" s="228"/>
      <c r="E41" s="228"/>
      <c r="F41" s="228"/>
      <c r="G41" s="229"/>
    </row>
  </sheetData>
  <mergeCells count="2">
    <mergeCell ref="B29:G41"/>
    <mergeCell ref="B21:G24"/>
  </mergeCells>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49C8B-3A41-442E-9302-CC480E4DA7A6}">
  <dimension ref="B1:G38"/>
  <sheetViews>
    <sheetView workbookViewId="0">
      <selection activeCell="B21" sqref="B21:G21"/>
    </sheetView>
  </sheetViews>
  <sheetFormatPr defaultRowHeight="15.75" x14ac:dyDescent="0.25"/>
  <cols>
    <col min="1" max="1" width="4.85546875" customWidth="1"/>
    <col min="2" max="2" width="52.140625" style="2" customWidth="1"/>
    <col min="3" max="3" width="14.85546875" style="2" customWidth="1"/>
    <col min="4" max="4" width="15.85546875" style="2" customWidth="1"/>
    <col min="5" max="5" width="18.28515625" style="2" customWidth="1"/>
    <col min="6" max="6" width="17" style="2" customWidth="1"/>
    <col min="7" max="7" width="12.140625" style="2" bestFit="1" customWidth="1"/>
  </cols>
  <sheetData>
    <row r="1" spans="2:7" x14ac:dyDescent="0.25">
      <c r="B1" s="1" t="s">
        <v>0</v>
      </c>
    </row>
    <row r="2" spans="2:7" ht="47.25" x14ac:dyDescent="0.25">
      <c r="B2" s="3" t="s">
        <v>1</v>
      </c>
      <c r="C2" s="4" t="s">
        <v>2</v>
      </c>
      <c r="D2" s="4" t="s">
        <v>3</v>
      </c>
      <c r="E2" s="3" t="s">
        <v>4</v>
      </c>
      <c r="F2" s="5" t="s">
        <v>5</v>
      </c>
      <c r="G2" s="5" t="s">
        <v>6</v>
      </c>
    </row>
    <row r="3" spans="2:7" x14ac:dyDescent="0.25">
      <c r="B3" s="6" t="s">
        <v>7</v>
      </c>
      <c r="C3" s="7">
        <v>12</v>
      </c>
      <c r="D3" s="8">
        <v>1200</v>
      </c>
      <c r="E3" s="9">
        <f>Table16714[[#This Row],[QUANTITY OR MONTHS]]*Table16714[[#This Row],[COST PER UNIT or MONTHLY AMOUNT]]</f>
        <v>14400</v>
      </c>
      <c r="F3" s="8">
        <v>500</v>
      </c>
      <c r="G3" s="10">
        <f>Table16714[[#This Row],[TOTAL COST]]-Table16714[[#This Row],[REQUESTED FROM CTAC]]</f>
        <v>13900</v>
      </c>
    </row>
    <row r="4" spans="2:7" x14ac:dyDescent="0.25">
      <c r="B4" s="11"/>
      <c r="C4" s="12"/>
      <c r="D4" s="13"/>
      <c r="E4" s="14">
        <f>Table16714[[#This Row],[QUANTITY OR MONTHS]]*Table16714[[#This Row],[COST PER UNIT or MONTHLY AMOUNT]]</f>
        <v>0</v>
      </c>
      <c r="F4" s="13">
        <v>0</v>
      </c>
      <c r="G4" s="15">
        <f>Table16714[[#This Row],[TOTAL COST]]-Table16714[[#This Row],[REQUESTED FROM CTAC]]</f>
        <v>0</v>
      </c>
    </row>
    <row r="5" spans="2:7" x14ac:dyDescent="0.25">
      <c r="B5" s="11"/>
      <c r="C5" s="12"/>
      <c r="D5" s="13"/>
      <c r="E5" s="14">
        <f>Table16714[[#This Row],[QUANTITY OR MONTHS]]*Table16714[[#This Row],[COST PER UNIT or MONTHLY AMOUNT]]</f>
        <v>0</v>
      </c>
      <c r="F5" s="13">
        <v>0</v>
      </c>
      <c r="G5" s="15">
        <f>Table16714[[#This Row],[TOTAL COST]]-Table16714[[#This Row],[REQUESTED FROM CTAC]]</f>
        <v>0</v>
      </c>
    </row>
    <row r="6" spans="2:7" x14ac:dyDescent="0.25">
      <c r="B6" s="11"/>
      <c r="C6" s="12"/>
      <c r="D6" s="13"/>
      <c r="E6" s="14">
        <f>Table16714[[#This Row],[QUANTITY OR MONTHS]]*Table16714[[#This Row],[COST PER UNIT or MONTHLY AMOUNT]]</f>
        <v>0</v>
      </c>
      <c r="F6" s="13">
        <v>0</v>
      </c>
      <c r="G6" s="15">
        <f>Table16714[[#This Row],[TOTAL COST]]-Table16714[[#This Row],[REQUESTED FROM CTAC]]</f>
        <v>0</v>
      </c>
    </row>
    <row r="7" spans="2:7" x14ac:dyDescent="0.25">
      <c r="B7" s="11"/>
      <c r="C7" s="12"/>
      <c r="D7" s="13"/>
      <c r="E7" s="14">
        <f>Table16714[[#This Row],[QUANTITY OR MONTHS]]*Table16714[[#This Row],[COST PER UNIT or MONTHLY AMOUNT]]</f>
        <v>0</v>
      </c>
      <c r="F7" s="13">
        <v>0</v>
      </c>
      <c r="G7" s="15">
        <f>Table16714[[#This Row],[TOTAL COST]]-Table16714[[#This Row],[REQUESTED FROM CTAC]]</f>
        <v>0</v>
      </c>
    </row>
    <row r="8" spans="2:7" x14ac:dyDescent="0.25">
      <c r="B8" s="11"/>
      <c r="C8" s="12"/>
      <c r="D8" s="13"/>
      <c r="E8" s="14">
        <f>Table16714[[#This Row],[QUANTITY OR MONTHS]]*Table16714[[#This Row],[COST PER UNIT or MONTHLY AMOUNT]]</f>
        <v>0</v>
      </c>
      <c r="F8" s="13">
        <v>0</v>
      </c>
      <c r="G8" s="15">
        <f>Table16714[[#This Row],[TOTAL COST]]-Table16714[[#This Row],[REQUESTED FROM CTAC]]</f>
        <v>0</v>
      </c>
    </row>
    <row r="9" spans="2:7" x14ac:dyDescent="0.25">
      <c r="B9" s="11"/>
      <c r="C9" s="12"/>
      <c r="D9" s="13"/>
      <c r="E9" s="14">
        <f>Table16714[[#This Row],[QUANTITY OR MONTHS]]*Table16714[[#This Row],[COST PER UNIT or MONTHLY AMOUNT]]</f>
        <v>0</v>
      </c>
      <c r="F9" s="13">
        <v>0</v>
      </c>
      <c r="G9" s="15">
        <f>Table16714[[#This Row],[TOTAL COST]]-Table16714[[#This Row],[REQUESTED FROM CTAC]]</f>
        <v>0</v>
      </c>
    </row>
    <row r="10" spans="2:7" x14ac:dyDescent="0.25">
      <c r="B10" s="11"/>
      <c r="C10" s="12"/>
      <c r="D10" s="13"/>
      <c r="E10" s="14">
        <f>Table16714[[#This Row],[QUANTITY OR MONTHS]]*Table16714[[#This Row],[COST PER UNIT or MONTHLY AMOUNT]]</f>
        <v>0</v>
      </c>
      <c r="F10" s="13">
        <v>0</v>
      </c>
      <c r="G10" s="15">
        <f>Table16714[[#This Row],[TOTAL COST]]-Table16714[[#This Row],[REQUESTED FROM CTAC]]</f>
        <v>0</v>
      </c>
    </row>
    <row r="11" spans="2:7" x14ac:dyDescent="0.25">
      <c r="B11" s="11"/>
      <c r="C11" s="12"/>
      <c r="D11" s="13"/>
      <c r="E11" s="14">
        <f>Table16714[[#This Row],[QUANTITY OR MONTHS]]*Table16714[[#This Row],[COST PER UNIT or MONTHLY AMOUNT]]</f>
        <v>0</v>
      </c>
      <c r="F11" s="13">
        <v>0</v>
      </c>
      <c r="G11" s="15">
        <f>Table16714[[#This Row],[TOTAL COST]]-Table16714[[#This Row],[REQUESTED FROM CTAC]]</f>
        <v>0</v>
      </c>
    </row>
    <row r="12" spans="2:7" x14ac:dyDescent="0.25">
      <c r="B12" s="11"/>
      <c r="C12" s="12"/>
      <c r="D12" s="13"/>
      <c r="E12" s="14">
        <f>Table16714[[#This Row],[QUANTITY OR MONTHS]]*Table16714[[#This Row],[COST PER UNIT or MONTHLY AMOUNT]]</f>
        <v>0</v>
      </c>
      <c r="F12" s="13">
        <v>0</v>
      </c>
      <c r="G12" s="15">
        <f>Table16714[[#This Row],[TOTAL COST]]-Table16714[[#This Row],[REQUESTED FROM CTAC]]</f>
        <v>0</v>
      </c>
    </row>
    <row r="13" spans="2:7" x14ac:dyDescent="0.25">
      <c r="B13" s="11"/>
      <c r="C13" s="12"/>
      <c r="D13" s="13"/>
      <c r="E13" s="14">
        <f>Table16714[[#This Row],[QUANTITY OR MONTHS]]*Table16714[[#This Row],[COST PER UNIT or MONTHLY AMOUNT]]</f>
        <v>0</v>
      </c>
      <c r="F13" s="13">
        <v>0</v>
      </c>
      <c r="G13" s="15">
        <f>Table16714[[#This Row],[TOTAL COST]]-Table16714[[#This Row],[REQUESTED FROM CTAC]]</f>
        <v>0</v>
      </c>
    </row>
    <row r="14" spans="2:7" x14ac:dyDescent="0.25">
      <c r="B14" s="11"/>
      <c r="C14" s="12"/>
      <c r="D14" s="13"/>
      <c r="E14" s="14">
        <f>Table16714[[#This Row],[QUANTITY OR MONTHS]]*Table16714[[#This Row],[COST PER UNIT or MONTHLY AMOUNT]]</f>
        <v>0</v>
      </c>
      <c r="F14" s="13">
        <v>0</v>
      </c>
      <c r="G14" s="15">
        <f>Table16714[[#This Row],[TOTAL COST]]-Table16714[[#This Row],[REQUESTED FROM CTAC]]</f>
        <v>0</v>
      </c>
    </row>
    <row r="15" spans="2:7" x14ac:dyDescent="0.25">
      <c r="B15" s="11"/>
      <c r="C15" s="12"/>
      <c r="D15" s="13"/>
      <c r="E15" s="14">
        <f>Table16714[[#This Row],[QUANTITY OR MONTHS]]*Table16714[[#This Row],[COST PER UNIT or MONTHLY AMOUNT]]</f>
        <v>0</v>
      </c>
      <c r="F15" s="13">
        <v>0</v>
      </c>
      <c r="G15" s="15">
        <f>Table16714[[#This Row],[TOTAL COST]]-Table16714[[#This Row],[REQUESTED FROM CTAC]]</f>
        <v>0</v>
      </c>
    </row>
    <row r="16" spans="2:7" x14ac:dyDescent="0.25">
      <c r="B16" s="11"/>
      <c r="C16" s="12"/>
      <c r="D16" s="13"/>
      <c r="E16" s="14">
        <f>Table16714[[#This Row],[QUANTITY OR MONTHS]]*Table16714[[#This Row],[COST PER UNIT or MONTHLY AMOUNT]]</f>
        <v>0</v>
      </c>
      <c r="F16" s="13">
        <v>0</v>
      </c>
      <c r="G16" s="15">
        <f>Table16714[[#This Row],[TOTAL COST]]-Table16714[[#This Row],[REQUESTED FROM CTAC]]</f>
        <v>0</v>
      </c>
    </row>
    <row r="17" spans="2:7" x14ac:dyDescent="0.25">
      <c r="B17" s="11"/>
      <c r="C17" s="12"/>
      <c r="D17" s="13"/>
      <c r="E17" s="14">
        <f>Table16714[[#This Row],[QUANTITY OR MONTHS]]*Table16714[[#This Row],[COST PER UNIT or MONTHLY AMOUNT]]</f>
        <v>0</v>
      </c>
      <c r="F17" s="13">
        <v>0</v>
      </c>
      <c r="G17" s="15">
        <f>Table16714[[#This Row],[TOTAL COST]]-Table16714[[#This Row],[REQUESTED FROM CTAC]]</f>
        <v>0</v>
      </c>
    </row>
    <row r="18" spans="2:7" x14ac:dyDescent="0.25">
      <c r="B18" s="11"/>
      <c r="C18" s="12"/>
      <c r="D18" s="13"/>
      <c r="E18" s="14">
        <f>Table16714[[#This Row],[QUANTITY OR MONTHS]]*Table16714[[#This Row],[COST PER UNIT or MONTHLY AMOUNT]]</f>
        <v>0</v>
      </c>
      <c r="F18" s="13">
        <v>0</v>
      </c>
      <c r="G18" s="15">
        <f>Table16714[[#This Row],[TOTAL COST]]-Table16714[[#This Row],[REQUESTED FROM CTAC]]</f>
        <v>0</v>
      </c>
    </row>
    <row r="19" spans="2:7" x14ac:dyDescent="0.25">
      <c r="B19" s="16"/>
      <c r="C19" s="17"/>
      <c r="D19" s="18" t="s">
        <v>4</v>
      </c>
      <c r="E19" s="19">
        <f>SUM(E4:E18)</f>
        <v>0</v>
      </c>
      <c r="F19" s="19">
        <f t="shared" ref="F19:G19" si="0">SUM(F4:F18)</f>
        <v>0</v>
      </c>
      <c r="G19" s="19">
        <f t="shared" si="0"/>
        <v>0</v>
      </c>
    </row>
    <row r="20" spans="2:7" ht="16.5" thickBot="1" x14ac:dyDescent="0.3"/>
    <row r="21" spans="2:7" ht="108" customHeight="1" thickBot="1" x14ac:dyDescent="0.3">
      <c r="B21" s="230" t="s">
        <v>109</v>
      </c>
      <c r="C21" s="231"/>
      <c r="D21" s="231"/>
      <c r="E21" s="231"/>
      <c r="F21" s="231"/>
      <c r="G21" s="232"/>
    </row>
    <row r="22" spans="2:7" x14ac:dyDescent="0.25">
      <c r="B22" s="1"/>
    </row>
    <row r="23" spans="2:7" x14ac:dyDescent="0.25">
      <c r="B23" s="1"/>
    </row>
    <row r="24" spans="2:7" ht="16.5" thickBot="1" x14ac:dyDescent="0.3">
      <c r="B24" s="1" t="s">
        <v>8</v>
      </c>
    </row>
    <row r="25" spans="2:7" ht="15" x14ac:dyDescent="0.25">
      <c r="B25" s="159"/>
      <c r="C25" s="160"/>
      <c r="D25" s="160"/>
      <c r="E25" s="160"/>
      <c r="F25" s="160"/>
      <c r="G25" s="161"/>
    </row>
    <row r="26" spans="2:7" ht="15" x14ac:dyDescent="0.25">
      <c r="B26" s="162"/>
      <c r="C26" s="163"/>
      <c r="D26" s="163"/>
      <c r="E26" s="163"/>
      <c r="F26" s="163"/>
      <c r="G26" s="164"/>
    </row>
    <row r="27" spans="2:7" ht="15" x14ac:dyDescent="0.25">
      <c r="B27" s="162"/>
      <c r="C27" s="163"/>
      <c r="D27" s="163"/>
      <c r="E27" s="163"/>
      <c r="F27" s="163"/>
      <c r="G27" s="164"/>
    </row>
    <row r="28" spans="2:7" ht="15" x14ac:dyDescent="0.25">
      <c r="B28" s="162"/>
      <c r="C28" s="163"/>
      <c r="D28" s="163"/>
      <c r="E28" s="163"/>
      <c r="F28" s="163"/>
      <c r="G28" s="164"/>
    </row>
    <row r="29" spans="2:7" ht="15" x14ac:dyDescent="0.25">
      <c r="B29" s="162"/>
      <c r="C29" s="163"/>
      <c r="D29" s="163"/>
      <c r="E29" s="163"/>
      <c r="F29" s="163"/>
      <c r="G29" s="164"/>
    </row>
    <row r="30" spans="2:7" ht="15" x14ac:dyDescent="0.25">
      <c r="B30" s="162"/>
      <c r="C30" s="163"/>
      <c r="D30" s="163"/>
      <c r="E30" s="163"/>
      <c r="F30" s="163"/>
      <c r="G30" s="164"/>
    </row>
    <row r="31" spans="2:7" ht="15" x14ac:dyDescent="0.25">
      <c r="B31" s="162"/>
      <c r="C31" s="163"/>
      <c r="D31" s="163"/>
      <c r="E31" s="163"/>
      <c r="F31" s="163"/>
      <c r="G31" s="164"/>
    </row>
    <row r="32" spans="2:7" ht="15" x14ac:dyDescent="0.25">
      <c r="B32" s="162"/>
      <c r="C32" s="163"/>
      <c r="D32" s="163"/>
      <c r="E32" s="163"/>
      <c r="F32" s="163"/>
      <c r="G32" s="164"/>
    </row>
    <row r="33" spans="2:7" ht="15" x14ac:dyDescent="0.25">
      <c r="B33" s="162"/>
      <c r="C33" s="163"/>
      <c r="D33" s="163"/>
      <c r="E33" s="163"/>
      <c r="F33" s="163"/>
      <c r="G33" s="164"/>
    </row>
    <row r="34" spans="2:7" ht="15" x14ac:dyDescent="0.25">
      <c r="B34" s="162"/>
      <c r="C34" s="163"/>
      <c r="D34" s="163"/>
      <c r="E34" s="163"/>
      <c r="F34" s="163"/>
      <c r="G34" s="164"/>
    </row>
    <row r="35" spans="2:7" ht="15" x14ac:dyDescent="0.25">
      <c r="B35" s="162"/>
      <c r="C35" s="163"/>
      <c r="D35" s="163"/>
      <c r="E35" s="163"/>
      <c r="F35" s="163"/>
      <c r="G35" s="164"/>
    </row>
    <row r="36" spans="2:7" ht="15" x14ac:dyDescent="0.25">
      <c r="B36" s="162"/>
      <c r="C36" s="163"/>
      <c r="D36" s="163"/>
      <c r="E36" s="163"/>
      <c r="F36" s="163"/>
      <c r="G36" s="164"/>
    </row>
    <row r="37" spans="2:7" ht="15" x14ac:dyDescent="0.25">
      <c r="B37" s="162"/>
      <c r="C37" s="163"/>
      <c r="D37" s="163"/>
      <c r="E37" s="163"/>
      <c r="F37" s="163"/>
      <c r="G37" s="164"/>
    </row>
    <row r="38" spans="2:7" thickBot="1" x14ac:dyDescent="0.3">
      <c r="B38" s="165"/>
      <c r="C38" s="166"/>
      <c r="D38" s="166"/>
      <c r="E38" s="166"/>
      <c r="F38" s="166"/>
      <c r="G38" s="167"/>
    </row>
  </sheetData>
  <mergeCells count="2">
    <mergeCell ref="B25:G38"/>
    <mergeCell ref="B21:G21"/>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3FF44-7C1E-4473-8D29-8915083A6D17}">
  <dimension ref="B1:C23"/>
  <sheetViews>
    <sheetView workbookViewId="0">
      <selection activeCell="C11" sqref="C11"/>
    </sheetView>
  </sheetViews>
  <sheetFormatPr defaultRowHeight="15.75" x14ac:dyDescent="0.25"/>
  <cols>
    <col min="2" max="2" width="59.28515625" style="2" customWidth="1"/>
    <col min="3" max="3" width="45.140625" style="2" customWidth="1"/>
  </cols>
  <sheetData>
    <row r="1" spans="2:3" x14ac:dyDescent="0.25">
      <c r="B1" s="126" t="s">
        <v>73</v>
      </c>
      <c r="C1" s="126"/>
    </row>
    <row r="2" spans="2:3" x14ac:dyDescent="0.25">
      <c r="B2" s="20" t="s">
        <v>74</v>
      </c>
      <c r="C2" s="20" t="s">
        <v>75</v>
      </c>
    </row>
    <row r="3" spans="2:3" x14ac:dyDescent="0.25">
      <c r="B3" s="11"/>
      <c r="C3" s="13">
        <v>0</v>
      </c>
    </row>
    <row r="4" spans="2:3" x14ac:dyDescent="0.25">
      <c r="B4" s="11"/>
      <c r="C4" s="13">
        <v>0</v>
      </c>
    </row>
    <row r="5" spans="2:3" x14ac:dyDescent="0.25">
      <c r="B5" s="11"/>
      <c r="C5" s="13">
        <v>0</v>
      </c>
    </row>
    <row r="6" spans="2:3" x14ac:dyDescent="0.25">
      <c r="B6" s="11"/>
      <c r="C6" s="13">
        <v>0</v>
      </c>
    </row>
    <row r="7" spans="2:3" x14ac:dyDescent="0.25">
      <c r="B7" s="11"/>
      <c r="C7" s="13">
        <v>0</v>
      </c>
    </row>
    <row r="8" spans="2:3" x14ac:dyDescent="0.25">
      <c r="B8" s="11"/>
      <c r="C8" s="13">
        <v>0</v>
      </c>
    </row>
    <row r="9" spans="2:3" x14ac:dyDescent="0.25">
      <c r="B9" s="11"/>
      <c r="C9" s="13">
        <v>0</v>
      </c>
    </row>
    <row r="10" spans="2:3" x14ac:dyDescent="0.25">
      <c r="B10" s="11"/>
      <c r="C10" s="13">
        <v>0</v>
      </c>
    </row>
    <row r="11" spans="2:3" x14ac:dyDescent="0.25">
      <c r="B11" s="86" t="s">
        <v>76</v>
      </c>
      <c r="C11" s="87">
        <f>SUM(C3:C10)</f>
        <v>0</v>
      </c>
    </row>
    <row r="13" spans="2:3" ht="16.5" thickBot="1" x14ac:dyDescent="0.3">
      <c r="B13" s="1" t="s">
        <v>72</v>
      </c>
    </row>
    <row r="14" spans="2:3" ht="15" x14ac:dyDescent="0.25">
      <c r="B14" s="127"/>
      <c r="C14" s="128"/>
    </row>
    <row r="15" spans="2:3" ht="15" x14ac:dyDescent="0.25">
      <c r="B15" s="129"/>
      <c r="C15" s="130"/>
    </row>
    <row r="16" spans="2:3" ht="15" x14ac:dyDescent="0.25">
      <c r="B16" s="129"/>
      <c r="C16" s="130"/>
    </row>
    <row r="17" spans="2:3" ht="15" x14ac:dyDescent="0.25">
      <c r="B17" s="129"/>
      <c r="C17" s="130"/>
    </row>
    <row r="18" spans="2:3" ht="15" x14ac:dyDescent="0.25">
      <c r="B18" s="129"/>
      <c r="C18" s="130"/>
    </row>
    <row r="19" spans="2:3" ht="15" x14ac:dyDescent="0.25">
      <c r="B19" s="129"/>
      <c r="C19" s="130"/>
    </row>
    <row r="20" spans="2:3" ht="15" x14ac:dyDescent="0.25">
      <c r="B20" s="129"/>
      <c r="C20" s="130"/>
    </row>
    <row r="21" spans="2:3" ht="15" x14ac:dyDescent="0.25">
      <c r="B21" s="129"/>
      <c r="C21" s="130"/>
    </row>
    <row r="22" spans="2:3" ht="15" x14ac:dyDescent="0.25">
      <c r="B22" s="129"/>
      <c r="C22" s="130"/>
    </row>
    <row r="23" spans="2:3" thickBot="1" x14ac:dyDescent="0.3">
      <c r="B23" s="131"/>
      <c r="C23" s="132"/>
    </row>
  </sheetData>
  <mergeCells count="2">
    <mergeCell ref="B1:C1"/>
    <mergeCell ref="B14:C23"/>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5383F-BE6F-4FBA-ABFC-1132D6938360}">
  <dimension ref="B1:K70"/>
  <sheetViews>
    <sheetView tabSelected="1" workbookViewId="0">
      <selection activeCell="J19" sqref="J19"/>
    </sheetView>
  </sheetViews>
  <sheetFormatPr defaultRowHeight="15.75" x14ac:dyDescent="0.25"/>
  <cols>
    <col min="2" max="2" width="31" style="2" customWidth="1"/>
    <col min="3" max="3" width="21.28515625" style="2" customWidth="1"/>
    <col min="4" max="4" width="19.5703125" style="2" customWidth="1"/>
    <col min="5" max="7" width="16.7109375" style="2" customWidth="1"/>
    <col min="8" max="11" width="9.140625" style="2"/>
  </cols>
  <sheetData>
    <row r="1" spans="2:7" x14ac:dyDescent="0.25">
      <c r="B1" s="1" t="s">
        <v>65</v>
      </c>
    </row>
    <row r="2" spans="2:7" ht="31.5" x14ac:dyDescent="0.25">
      <c r="B2" s="64" t="s">
        <v>63</v>
      </c>
      <c r="C2" s="65" t="s">
        <v>66</v>
      </c>
      <c r="D2" s="46" t="s">
        <v>67</v>
      </c>
      <c r="E2" s="66" t="s">
        <v>68</v>
      </c>
      <c r="F2" s="46" t="s">
        <v>5</v>
      </c>
      <c r="G2" s="46" t="s">
        <v>6</v>
      </c>
    </row>
    <row r="3" spans="2:7" x14ac:dyDescent="0.25">
      <c r="B3" s="67" t="s">
        <v>69</v>
      </c>
      <c r="C3" s="43">
        <v>25000</v>
      </c>
      <c r="D3" s="68">
        <v>0.5</v>
      </c>
      <c r="E3" s="69">
        <f>SUM(Table4[[#This Row],[Annual Salary]]*Table4[[#This Row],[% OF TIME ON THIS PROJECT]])</f>
        <v>12500</v>
      </c>
      <c r="F3" s="70">
        <v>50</v>
      </c>
      <c r="G3" s="71">
        <f>SUM(Table4[[#This Row],[TOTAL COSTS]]-Table4[[#This Row],[REQUESTED FROM CTAC]])</f>
        <v>12450</v>
      </c>
    </row>
    <row r="4" spans="2:7" x14ac:dyDescent="0.25">
      <c r="B4" s="72"/>
      <c r="C4" s="43"/>
      <c r="D4" s="68"/>
      <c r="E4" s="73">
        <f>SUM(Table4[[#This Row],[Annual Salary]]*Table4[[#This Row],[% OF TIME ON THIS PROJECT]])</f>
        <v>0</v>
      </c>
      <c r="F4" s="74"/>
      <c r="G4" s="75">
        <f>SUM(Table4[[#This Row],[TOTAL COSTS]]-Table4[[#This Row],[REQUESTED FROM CTAC]])</f>
        <v>0</v>
      </c>
    </row>
    <row r="5" spans="2:7" x14ac:dyDescent="0.25">
      <c r="B5" s="72"/>
      <c r="C5" s="43"/>
      <c r="D5" s="68"/>
      <c r="E5" s="73">
        <f>SUM(Table4[[#This Row],[Annual Salary]]*Table4[[#This Row],[% OF TIME ON THIS PROJECT]])</f>
        <v>0</v>
      </c>
      <c r="F5" s="74"/>
      <c r="G5" s="75">
        <f>SUM(Table4[[#This Row],[TOTAL COSTS]]-Table4[[#This Row],[REQUESTED FROM CTAC]])</f>
        <v>0</v>
      </c>
    </row>
    <row r="6" spans="2:7" x14ac:dyDescent="0.25">
      <c r="B6" s="72"/>
      <c r="C6" s="43"/>
      <c r="D6" s="68"/>
      <c r="E6" s="73">
        <f>SUM(Table4[[#This Row],[Annual Salary]]*Table4[[#This Row],[% OF TIME ON THIS PROJECT]])</f>
        <v>0</v>
      </c>
      <c r="F6" s="91"/>
      <c r="G6" s="75">
        <f>SUM(Table4[[#This Row],[TOTAL COSTS]]-Table4[[#This Row],[REQUESTED FROM CTAC]])</f>
        <v>0</v>
      </c>
    </row>
    <row r="7" spans="2:7" x14ac:dyDescent="0.25">
      <c r="B7" s="72"/>
      <c r="C7" s="43"/>
      <c r="D7" s="68"/>
      <c r="E7" s="73">
        <f>SUM(Table4[[#This Row],[Annual Salary]]*Table4[[#This Row],[% OF TIME ON THIS PROJECT]])</f>
        <v>0</v>
      </c>
      <c r="F7" s="91"/>
      <c r="G7" s="75">
        <f>SUM(Table4[[#This Row],[TOTAL COSTS]]-Table4[[#This Row],[REQUESTED FROM CTAC]])</f>
        <v>0</v>
      </c>
    </row>
    <row r="8" spans="2:7" x14ac:dyDescent="0.25">
      <c r="B8" s="72"/>
      <c r="C8" s="43"/>
      <c r="D8" s="68"/>
      <c r="E8" s="73">
        <f>SUM(Table4[[#This Row],[Annual Salary]]*Table4[[#This Row],[% OF TIME ON THIS PROJECT]])</f>
        <v>0</v>
      </c>
      <c r="F8" s="91"/>
      <c r="G8" s="75">
        <f>SUM(Table4[[#This Row],[TOTAL COSTS]]-Table4[[#This Row],[REQUESTED FROM CTAC]])</f>
        <v>0</v>
      </c>
    </row>
    <row r="9" spans="2:7" x14ac:dyDescent="0.25">
      <c r="B9" s="72"/>
      <c r="C9" s="43"/>
      <c r="D9" s="68"/>
      <c r="E9" s="73">
        <f>SUM(Table4[[#This Row],[Annual Salary]]*Table4[[#This Row],[% OF TIME ON THIS PROJECT]])</f>
        <v>0</v>
      </c>
      <c r="F9" s="91"/>
      <c r="G9" s="75">
        <f>SUM(Table4[[#This Row],[TOTAL COSTS]]-Table4[[#This Row],[REQUESTED FROM CTAC]])</f>
        <v>0</v>
      </c>
    </row>
    <row r="10" spans="2:7" x14ac:dyDescent="0.25">
      <c r="B10" s="72"/>
      <c r="C10" s="43"/>
      <c r="D10" s="68"/>
      <c r="E10" s="73">
        <f>SUM(Table4[[#This Row],[Annual Salary]]*Table4[[#This Row],[% OF TIME ON THIS PROJECT]])</f>
        <v>0</v>
      </c>
      <c r="F10" s="91"/>
      <c r="G10" s="75">
        <f>SUM(Table4[[#This Row],[TOTAL COSTS]]-Table4[[#This Row],[REQUESTED FROM CTAC]])</f>
        <v>0</v>
      </c>
    </row>
    <row r="11" spans="2:7" x14ac:dyDescent="0.25">
      <c r="B11" s="72"/>
      <c r="C11" s="43"/>
      <c r="D11" s="68"/>
      <c r="E11" s="73">
        <f>SUM(Table4[[#This Row],[Annual Salary]]*Table4[[#This Row],[% OF TIME ON THIS PROJECT]])</f>
        <v>0</v>
      </c>
      <c r="F11" s="91"/>
      <c r="G11" s="75">
        <f>SUM(Table4[[#This Row],[TOTAL COSTS]]-Table4[[#This Row],[REQUESTED FROM CTAC]])</f>
        <v>0</v>
      </c>
    </row>
    <row r="12" spans="2:7" x14ac:dyDescent="0.25">
      <c r="B12" s="72"/>
      <c r="C12" s="43"/>
      <c r="D12" s="68"/>
      <c r="E12" s="73">
        <f>SUM(Table4[[#This Row],[Annual Salary]]*Table4[[#This Row],[% OF TIME ON THIS PROJECT]])</f>
        <v>0</v>
      </c>
      <c r="F12" s="91"/>
      <c r="G12" s="75">
        <f>SUM(Table4[[#This Row],[TOTAL COSTS]]-Table4[[#This Row],[REQUESTED FROM CTAC]])</f>
        <v>0</v>
      </c>
    </row>
    <row r="13" spans="2:7" x14ac:dyDescent="0.25">
      <c r="B13" s="88"/>
      <c r="C13" s="89"/>
      <c r="D13" s="90"/>
      <c r="E13" s="73">
        <f>SUM(Table4[[#This Row],[Annual Salary]]*Table4[[#This Row],[% OF TIME ON THIS PROJECT]])</f>
        <v>0</v>
      </c>
      <c r="F13" s="91"/>
      <c r="G13" s="75">
        <f>SUM(Table4[[#This Row],[TOTAL COSTS]]-Table4[[#This Row],[REQUESTED FROM CTAC]])</f>
        <v>0</v>
      </c>
    </row>
    <row r="14" spans="2:7" x14ac:dyDescent="0.25">
      <c r="B14" s="88"/>
      <c r="C14" s="89"/>
      <c r="D14" s="90"/>
      <c r="E14" s="73">
        <f>SUM(Table4[[#This Row],[Annual Salary]]*Table4[[#This Row],[% OF TIME ON THIS PROJECT]])</f>
        <v>0</v>
      </c>
      <c r="F14" s="91"/>
      <c r="G14" s="75">
        <f>SUM(Table4[[#This Row],[TOTAL COSTS]]-Table4[[#This Row],[REQUESTED FROM CTAC]])</f>
        <v>0</v>
      </c>
    </row>
    <row r="15" spans="2:7" x14ac:dyDescent="0.25">
      <c r="B15" s="88"/>
      <c r="C15" s="89"/>
      <c r="D15" s="90"/>
      <c r="E15" s="73">
        <f>SUM(Table4[[#This Row],[Annual Salary]]*Table4[[#This Row],[% OF TIME ON THIS PROJECT]])</f>
        <v>0</v>
      </c>
      <c r="F15" s="91"/>
      <c r="G15" s="75">
        <f>SUM(Table4[[#This Row],[TOTAL COSTS]]-Table4[[#This Row],[REQUESTED FROM CTAC]])</f>
        <v>0</v>
      </c>
    </row>
    <row r="16" spans="2:7" x14ac:dyDescent="0.25">
      <c r="B16" s="88"/>
      <c r="C16" s="89"/>
      <c r="D16" s="90"/>
      <c r="E16" s="73">
        <f>SUM(Table4[[#This Row],[Annual Salary]]*Table4[[#This Row],[% OF TIME ON THIS PROJECT]])</f>
        <v>0</v>
      </c>
      <c r="F16" s="91"/>
      <c r="G16" s="75">
        <f>SUM(Table4[[#This Row],[TOTAL COSTS]]-Table4[[#This Row],[REQUESTED FROM CTAC]])</f>
        <v>0</v>
      </c>
    </row>
    <row r="17" spans="2:7" x14ac:dyDescent="0.25">
      <c r="B17" s="88"/>
      <c r="C17" s="89"/>
      <c r="D17" s="90"/>
      <c r="E17" s="73">
        <f>SUM(Table4[[#This Row],[Annual Salary]]*Table4[[#This Row],[% OF TIME ON THIS PROJECT]])</f>
        <v>0</v>
      </c>
      <c r="F17" s="91"/>
      <c r="G17" s="75">
        <f>SUM(Table4[[#This Row],[TOTAL COSTS]]-Table4[[#This Row],[REQUESTED FROM CTAC]])</f>
        <v>0</v>
      </c>
    </row>
    <row r="18" spans="2:7" x14ac:dyDescent="0.25">
      <c r="B18" s="88"/>
      <c r="C18" s="89"/>
      <c r="D18" s="90"/>
      <c r="E18" s="73">
        <f>SUM(Table4[[#This Row],[Annual Salary]]*Table4[[#This Row],[% OF TIME ON THIS PROJECT]])</f>
        <v>0</v>
      </c>
      <c r="F18" s="91"/>
      <c r="G18" s="75">
        <f>SUM(Table4[[#This Row],[TOTAL COSTS]]-Table4[[#This Row],[REQUESTED FROM CTAC]])</f>
        <v>0</v>
      </c>
    </row>
    <row r="19" spans="2:7" x14ac:dyDescent="0.25">
      <c r="B19" s="88"/>
      <c r="C19" s="89"/>
      <c r="D19" s="90"/>
      <c r="E19" s="73">
        <f>SUM(Table4[[#This Row],[Annual Salary]]*Table4[[#This Row],[% OF TIME ON THIS PROJECT]])</f>
        <v>0</v>
      </c>
      <c r="F19" s="91"/>
      <c r="G19" s="75">
        <f>SUM(Table4[[#This Row],[TOTAL COSTS]]-Table4[[#This Row],[REQUESTED FROM CTAC]])</f>
        <v>0</v>
      </c>
    </row>
    <row r="20" spans="2:7" x14ac:dyDescent="0.25">
      <c r="B20" s="88"/>
      <c r="C20" s="89"/>
      <c r="D20" s="90"/>
      <c r="E20" s="73">
        <f>SUM(Table4[[#This Row],[Annual Salary]]*Table4[[#This Row],[% OF TIME ON THIS PROJECT]])</f>
        <v>0</v>
      </c>
      <c r="F20" s="91"/>
      <c r="G20" s="75">
        <f>SUM(Table4[[#This Row],[TOTAL COSTS]]-Table4[[#This Row],[REQUESTED FROM CTAC]])</f>
        <v>0</v>
      </c>
    </row>
    <row r="21" spans="2:7" x14ac:dyDescent="0.25">
      <c r="B21" s="88"/>
      <c r="C21" s="89"/>
      <c r="D21" s="90"/>
      <c r="E21" s="73">
        <f>SUM(Table4[[#This Row],[Annual Salary]]*Table4[[#This Row],[% OF TIME ON THIS PROJECT]])</f>
        <v>0</v>
      </c>
      <c r="F21" s="91"/>
      <c r="G21" s="75">
        <f>SUM(Table4[[#This Row],[TOTAL COSTS]]-Table4[[#This Row],[REQUESTED FROM CTAC]])</f>
        <v>0</v>
      </c>
    </row>
    <row r="22" spans="2:7" x14ac:dyDescent="0.25">
      <c r="B22" s="72"/>
      <c r="C22" s="43"/>
      <c r="D22" s="68"/>
      <c r="E22" s="73">
        <f>SUM(Table4[[#This Row],[Annual Salary]]*Table4[[#This Row],[% OF TIME ON THIS PROJECT]])</f>
        <v>0</v>
      </c>
      <c r="F22" s="74"/>
      <c r="G22" s="75">
        <f>SUM(Table4[[#This Row],[TOTAL COSTS]]-Table4[[#This Row],[REQUESTED FROM CTAC]])</f>
        <v>0</v>
      </c>
    </row>
    <row r="23" spans="2:7" x14ac:dyDescent="0.25">
      <c r="B23" s="72"/>
      <c r="C23" s="43"/>
      <c r="D23" s="68"/>
      <c r="E23" s="73">
        <f>SUM(Table4[[#This Row],[Annual Salary]]*Table4[[#This Row],[% OF TIME ON THIS PROJECT]])</f>
        <v>0</v>
      </c>
      <c r="F23" s="74"/>
      <c r="G23" s="75">
        <f>SUM(Table4[[#This Row],[TOTAL COSTS]]-Table4[[#This Row],[REQUESTED FROM CTAC]])</f>
        <v>0</v>
      </c>
    </row>
    <row r="24" spans="2:7" x14ac:dyDescent="0.25">
      <c r="B24" s="72"/>
      <c r="C24" s="43"/>
      <c r="D24" s="68"/>
      <c r="E24" s="73">
        <f>SUM(Table4[[#This Row],[Annual Salary]]*Table4[[#This Row],[% OF TIME ON THIS PROJECT]])</f>
        <v>0</v>
      </c>
      <c r="F24" s="74"/>
      <c r="G24" s="75">
        <f>SUM(Table4[[#This Row],[TOTAL COSTS]]-Table4[[#This Row],[REQUESTED FROM CTAC]])</f>
        <v>0</v>
      </c>
    </row>
    <row r="25" spans="2:7" x14ac:dyDescent="0.25">
      <c r="B25" s="72"/>
      <c r="C25" s="43"/>
      <c r="D25" s="68"/>
      <c r="E25" s="73">
        <f>SUM(Table4[[#This Row],[Annual Salary]]*Table4[[#This Row],[% OF TIME ON THIS PROJECT]])</f>
        <v>0</v>
      </c>
      <c r="F25" s="74"/>
      <c r="G25" s="75">
        <f>SUM(Table4[[#This Row],[TOTAL COSTS]]-Table4[[#This Row],[REQUESTED FROM CTAC]])</f>
        <v>0</v>
      </c>
    </row>
    <row r="26" spans="2:7" x14ac:dyDescent="0.25">
      <c r="B26" s="72"/>
      <c r="C26" s="43"/>
      <c r="D26" s="68"/>
      <c r="E26" s="73">
        <f>SUM(Table4[[#This Row],[Annual Salary]]*Table4[[#This Row],[% OF TIME ON THIS PROJECT]])</f>
        <v>0</v>
      </c>
      <c r="F26" s="74"/>
      <c r="G26" s="75">
        <f>SUM(Table4[[#This Row],[TOTAL COSTS]]-Table4[[#This Row],[REQUESTED FROM CTAC]])</f>
        <v>0</v>
      </c>
    </row>
    <row r="27" spans="2:7" x14ac:dyDescent="0.25">
      <c r="B27" s="72"/>
      <c r="C27" s="43"/>
      <c r="D27" s="68"/>
      <c r="E27" s="73">
        <f>SUM(Table4[[#This Row],[Annual Salary]]*Table4[[#This Row],[% OF TIME ON THIS PROJECT]])</f>
        <v>0</v>
      </c>
      <c r="F27" s="74"/>
      <c r="G27" s="75">
        <f>SUM(Table4[[#This Row],[TOTAL COSTS]]-Table4[[#This Row],[REQUESTED FROM CTAC]])</f>
        <v>0</v>
      </c>
    </row>
    <row r="28" spans="2:7" x14ac:dyDescent="0.25">
      <c r="B28" s="72"/>
      <c r="C28" s="43"/>
      <c r="D28" s="68"/>
      <c r="E28" s="73">
        <f>SUM(Table4[[#This Row],[Annual Salary]]*Table4[[#This Row],[% OF TIME ON THIS PROJECT]])</f>
        <v>0</v>
      </c>
      <c r="F28" s="74"/>
      <c r="G28" s="75">
        <f>Table4[[#This Row],[TOTAL COSTS]]-Table4[[#This Row],[REQUESTED FROM CTAC]]</f>
        <v>0</v>
      </c>
    </row>
    <row r="29" spans="2:7" x14ac:dyDescent="0.25">
      <c r="B29" s="76"/>
      <c r="C29" s="77">
        <f>SUBTOTAL(109,C4:C28)</f>
        <v>0</v>
      </c>
      <c r="D29" s="78" t="s">
        <v>70</v>
      </c>
      <c r="E29" s="79">
        <f>SUM(E4:E28)</f>
        <v>0</v>
      </c>
      <c r="F29" s="79">
        <f>SUM(F4:F28)</f>
        <v>0</v>
      </c>
      <c r="G29" s="79">
        <f>SUM(G4:G28)</f>
        <v>0</v>
      </c>
    </row>
    <row r="30" spans="2:7" x14ac:dyDescent="0.25">
      <c r="C30" s="80"/>
      <c r="D30" s="81"/>
      <c r="E30" s="82"/>
      <c r="F30" s="82"/>
      <c r="G30" s="82"/>
    </row>
    <row r="31" spans="2:7" x14ac:dyDescent="0.25">
      <c r="C31" s="80"/>
      <c r="D31" s="81"/>
      <c r="E31" s="82"/>
      <c r="F31" s="82"/>
      <c r="G31" s="82"/>
    </row>
    <row r="32" spans="2:7" x14ac:dyDescent="0.25">
      <c r="C32" s="80"/>
      <c r="D32" s="81"/>
      <c r="E32" s="82"/>
      <c r="F32" s="82"/>
      <c r="G32" s="82"/>
    </row>
    <row r="33" spans="2:11" x14ac:dyDescent="0.25">
      <c r="C33" s="80"/>
      <c r="D33" s="81"/>
      <c r="E33" s="82"/>
      <c r="F33" s="82"/>
      <c r="G33" s="82"/>
    </row>
    <row r="34" spans="2:11" x14ac:dyDescent="0.25">
      <c r="C34" s="80"/>
      <c r="D34" s="81"/>
      <c r="E34" s="82"/>
      <c r="F34" s="82"/>
      <c r="G34" s="82"/>
    </row>
    <row r="35" spans="2:11" x14ac:dyDescent="0.25">
      <c r="C35" s="80"/>
      <c r="D35" s="81"/>
      <c r="E35" s="82"/>
      <c r="F35" s="82"/>
      <c r="G35" s="82"/>
    </row>
    <row r="36" spans="2:11" x14ac:dyDescent="0.25">
      <c r="C36" s="80"/>
      <c r="D36" s="81"/>
      <c r="E36" s="82"/>
      <c r="F36" s="82"/>
      <c r="G36" s="82"/>
    </row>
    <row r="37" spans="2:11" x14ac:dyDescent="0.25">
      <c r="C37" s="80"/>
      <c r="D37" s="81"/>
      <c r="E37" s="82"/>
      <c r="F37" s="82"/>
      <c r="G37" s="82"/>
    </row>
    <row r="38" spans="2:11" x14ac:dyDescent="0.25">
      <c r="C38" s="80"/>
      <c r="D38" s="81"/>
      <c r="E38" s="82"/>
      <c r="F38" s="82"/>
      <c r="G38" s="82"/>
    </row>
    <row r="39" spans="2:11" x14ac:dyDescent="0.25">
      <c r="C39" s="80"/>
      <c r="D39" s="81"/>
      <c r="E39" s="82"/>
      <c r="F39" s="82"/>
      <c r="G39" s="82"/>
    </row>
    <row r="40" spans="2:11" x14ac:dyDescent="0.25">
      <c r="C40" s="80"/>
      <c r="D40" s="81"/>
      <c r="E40" s="82"/>
      <c r="F40" s="82"/>
      <c r="G40" s="82"/>
    </row>
    <row r="41" spans="2:11" x14ac:dyDescent="0.25">
      <c r="B41" s="29"/>
      <c r="C41" s="32"/>
      <c r="D41" s="32"/>
      <c r="E41" s="32"/>
      <c r="F41" s="32"/>
      <c r="G41" s="32"/>
    </row>
    <row r="42" spans="2:11" x14ac:dyDescent="0.25">
      <c r="B42" s="96" t="s">
        <v>71</v>
      </c>
      <c r="C42" s="32"/>
      <c r="D42" s="32"/>
      <c r="E42" s="32"/>
      <c r="F42" s="32"/>
      <c r="G42" s="32"/>
    </row>
    <row r="43" spans="2:11" x14ac:dyDescent="0.25">
      <c r="C43" s="32"/>
      <c r="D43" s="32"/>
      <c r="E43" s="32"/>
      <c r="F43" s="32"/>
      <c r="G43" s="32"/>
    </row>
    <row r="44" spans="2:11" x14ac:dyDescent="0.25">
      <c r="B44" s="83" t="s">
        <v>63</v>
      </c>
      <c r="C44" s="83" t="s">
        <v>72</v>
      </c>
      <c r="D44" s="84"/>
      <c r="E44" s="84"/>
      <c r="F44" s="84"/>
      <c r="G44" s="84"/>
      <c r="H44" s="85"/>
      <c r="I44" s="85"/>
      <c r="J44" s="85"/>
      <c r="K44" s="85"/>
    </row>
    <row r="45" spans="2:11" x14ac:dyDescent="0.25">
      <c r="B45" s="133"/>
      <c r="C45" s="135"/>
      <c r="D45" s="136"/>
      <c r="E45" s="136"/>
      <c r="F45" s="136"/>
      <c r="G45" s="136"/>
      <c r="H45" s="136"/>
      <c r="I45" s="137"/>
    </row>
    <row r="46" spans="2:11" x14ac:dyDescent="0.25">
      <c r="B46" s="134"/>
      <c r="C46" s="138"/>
      <c r="D46" s="139"/>
      <c r="E46" s="139"/>
      <c r="F46" s="139"/>
      <c r="G46" s="139"/>
      <c r="H46" s="139"/>
      <c r="I46" s="140"/>
    </row>
    <row r="47" spans="2:11" x14ac:dyDescent="0.25">
      <c r="B47" s="141"/>
      <c r="C47" s="143"/>
      <c r="D47" s="144"/>
      <c r="E47" s="144"/>
      <c r="F47" s="144"/>
      <c r="G47" s="144"/>
      <c r="H47" s="144"/>
      <c r="I47" s="145"/>
    </row>
    <row r="48" spans="2:11" x14ac:dyDescent="0.25">
      <c r="B48" s="142"/>
      <c r="C48" s="146"/>
      <c r="D48" s="147"/>
      <c r="E48" s="147"/>
      <c r="F48" s="147"/>
      <c r="G48" s="147"/>
      <c r="H48" s="147"/>
      <c r="I48" s="148"/>
    </row>
    <row r="49" spans="2:9" x14ac:dyDescent="0.25">
      <c r="B49" s="141"/>
      <c r="C49" s="143"/>
      <c r="D49" s="144"/>
      <c r="E49" s="144"/>
      <c r="F49" s="144"/>
      <c r="G49" s="144"/>
      <c r="H49" s="144"/>
      <c r="I49" s="145"/>
    </row>
    <row r="50" spans="2:9" x14ac:dyDescent="0.25">
      <c r="B50" s="142"/>
      <c r="C50" s="146"/>
      <c r="D50" s="147"/>
      <c r="E50" s="147"/>
      <c r="F50" s="147"/>
      <c r="G50" s="147"/>
      <c r="H50" s="147"/>
      <c r="I50" s="148"/>
    </row>
    <row r="51" spans="2:9" x14ac:dyDescent="0.25">
      <c r="B51" s="141"/>
      <c r="C51" s="143"/>
      <c r="D51" s="144"/>
      <c r="E51" s="144"/>
      <c r="F51" s="144"/>
      <c r="G51" s="144"/>
      <c r="H51" s="144"/>
      <c r="I51" s="145"/>
    </row>
    <row r="52" spans="2:9" x14ac:dyDescent="0.25">
      <c r="B52" s="142"/>
      <c r="C52" s="146"/>
      <c r="D52" s="147"/>
      <c r="E52" s="147"/>
      <c r="F52" s="147"/>
      <c r="G52" s="147"/>
      <c r="H52" s="147"/>
      <c r="I52" s="148"/>
    </row>
    <row r="53" spans="2:9" x14ac:dyDescent="0.25">
      <c r="B53" s="141"/>
      <c r="C53" s="143"/>
      <c r="D53" s="144"/>
      <c r="E53" s="144"/>
      <c r="F53" s="144"/>
      <c r="G53" s="144"/>
      <c r="H53" s="144"/>
      <c r="I53" s="145"/>
    </row>
    <row r="54" spans="2:9" x14ac:dyDescent="0.25">
      <c r="B54" s="142"/>
      <c r="C54" s="146"/>
      <c r="D54" s="147"/>
      <c r="E54" s="147"/>
      <c r="F54" s="147"/>
      <c r="G54" s="147"/>
      <c r="H54" s="147"/>
      <c r="I54" s="148"/>
    </row>
    <row r="55" spans="2:9" x14ac:dyDescent="0.25">
      <c r="B55" s="141"/>
      <c r="C55" s="143"/>
      <c r="D55" s="144"/>
      <c r="E55" s="144"/>
      <c r="F55" s="144"/>
      <c r="G55" s="144"/>
      <c r="H55" s="144"/>
      <c r="I55" s="145"/>
    </row>
    <row r="56" spans="2:9" x14ac:dyDescent="0.25">
      <c r="B56" s="142"/>
      <c r="C56" s="146"/>
      <c r="D56" s="147"/>
      <c r="E56" s="147"/>
      <c r="F56" s="147"/>
      <c r="G56" s="147"/>
      <c r="H56" s="147"/>
      <c r="I56" s="148"/>
    </row>
    <row r="57" spans="2:9" x14ac:dyDescent="0.25">
      <c r="B57" s="141"/>
      <c r="C57" s="143"/>
      <c r="D57" s="144"/>
      <c r="E57" s="144"/>
      <c r="F57" s="144"/>
      <c r="G57" s="144"/>
      <c r="H57" s="144"/>
      <c r="I57" s="145"/>
    </row>
    <row r="58" spans="2:9" x14ac:dyDescent="0.25">
      <c r="B58" s="142"/>
      <c r="C58" s="146"/>
      <c r="D58" s="147"/>
      <c r="E58" s="147"/>
      <c r="F58" s="147"/>
      <c r="G58" s="147"/>
      <c r="H58" s="147"/>
      <c r="I58" s="148"/>
    </row>
    <row r="59" spans="2:9" x14ac:dyDescent="0.25">
      <c r="B59" s="141"/>
      <c r="C59" s="143"/>
      <c r="D59" s="144"/>
      <c r="E59" s="144"/>
      <c r="F59" s="144"/>
      <c r="G59" s="144"/>
      <c r="H59" s="144"/>
      <c r="I59" s="145"/>
    </row>
    <row r="60" spans="2:9" x14ac:dyDescent="0.25">
      <c r="B60" s="142"/>
      <c r="C60" s="146"/>
      <c r="D60" s="147"/>
      <c r="E60" s="147"/>
      <c r="F60" s="147"/>
      <c r="G60" s="147"/>
      <c r="H60" s="147"/>
      <c r="I60" s="148"/>
    </row>
    <row r="61" spans="2:9" x14ac:dyDescent="0.25">
      <c r="B61" s="141"/>
      <c r="C61" s="143"/>
      <c r="D61" s="144"/>
      <c r="E61" s="144"/>
      <c r="F61" s="144"/>
      <c r="G61" s="144"/>
      <c r="H61" s="144"/>
      <c r="I61" s="145"/>
    </row>
    <row r="62" spans="2:9" x14ac:dyDescent="0.25">
      <c r="B62" s="142"/>
      <c r="C62" s="146"/>
      <c r="D62" s="147"/>
      <c r="E62" s="147"/>
      <c r="F62" s="147"/>
      <c r="G62" s="147"/>
      <c r="H62" s="147"/>
      <c r="I62" s="148"/>
    </row>
    <row r="63" spans="2:9" x14ac:dyDescent="0.25">
      <c r="B63" s="141"/>
      <c r="C63" s="143"/>
      <c r="D63" s="144"/>
      <c r="E63" s="144"/>
      <c r="F63" s="144"/>
      <c r="G63" s="144"/>
      <c r="H63" s="144"/>
      <c r="I63" s="145"/>
    </row>
    <row r="64" spans="2:9" x14ac:dyDescent="0.25">
      <c r="B64" s="142"/>
      <c r="C64" s="146"/>
      <c r="D64" s="147"/>
      <c r="E64" s="147"/>
      <c r="F64" s="147"/>
      <c r="G64" s="147"/>
      <c r="H64" s="147"/>
      <c r="I64" s="148"/>
    </row>
    <row r="65" spans="2:9" x14ac:dyDescent="0.25">
      <c r="B65" s="141"/>
      <c r="C65" s="143"/>
      <c r="D65" s="144"/>
      <c r="E65" s="144"/>
      <c r="F65" s="144"/>
      <c r="G65" s="144"/>
      <c r="H65" s="144"/>
      <c r="I65" s="145"/>
    </row>
    <row r="66" spans="2:9" x14ac:dyDescent="0.25">
      <c r="B66" s="142"/>
      <c r="C66" s="146"/>
      <c r="D66" s="147"/>
      <c r="E66" s="147"/>
      <c r="F66" s="147"/>
      <c r="G66" s="147"/>
      <c r="H66" s="147"/>
      <c r="I66" s="148"/>
    </row>
    <row r="67" spans="2:9" x14ac:dyDescent="0.25">
      <c r="B67" s="141"/>
      <c r="C67" s="143"/>
      <c r="D67" s="144"/>
      <c r="E67" s="144"/>
      <c r="F67" s="144"/>
      <c r="G67" s="144"/>
      <c r="H67" s="144"/>
      <c r="I67" s="145"/>
    </row>
    <row r="68" spans="2:9" x14ac:dyDescent="0.25">
      <c r="B68" s="142"/>
      <c r="C68" s="146"/>
      <c r="D68" s="147"/>
      <c r="E68" s="147"/>
      <c r="F68" s="147"/>
      <c r="G68" s="147"/>
      <c r="H68" s="147"/>
      <c r="I68" s="148"/>
    </row>
    <row r="69" spans="2:9" x14ac:dyDescent="0.25">
      <c r="B69" s="141"/>
      <c r="C69" s="143"/>
      <c r="D69" s="144"/>
      <c r="E69" s="144"/>
      <c r="F69" s="144"/>
      <c r="G69" s="144"/>
      <c r="H69" s="144"/>
      <c r="I69" s="145"/>
    </row>
    <row r="70" spans="2:9" x14ac:dyDescent="0.25">
      <c r="B70" s="142"/>
      <c r="C70" s="146"/>
      <c r="D70" s="147"/>
      <c r="E70" s="147"/>
      <c r="F70" s="147"/>
      <c r="G70" s="147"/>
      <c r="H70" s="147"/>
      <c r="I70" s="148"/>
    </row>
  </sheetData>
  <mergeCells count="26">
    <mergeCell ref="B69:B70"/>
    <mergeCell ref="C69:I70"/>
    <mergeCell ref="B63:B64"/>
    <mergeCell ref="C63:I64"/>
    <mergeCell ref="B65:B66"/>
    <mergeCell ref="C65:I66"/>
    <mergeCell ref="B67:B68"/>
    <mergeCell ref="C67:I68"/>
    <mergeCell ref="B57:B58"/>
    <mergeCell ref="C57:I58"/>
    <mergeCell ref="B59:B60"/>
    <mergeCell ref="C59:I60"/>
    <mergeCell ref="B61:B62"/>
    <mergeCell ref="C61:I62"/>
    <mergeCell ref="B51:B52"/>
    <mergeCell ref="C51:I52"/>
    <mergeCell ref="B53:B54"/>
    <mergeCell ref="C53:I54"/>
    <mergeCell ref="B55:B56"/>
    <mergeCell ref="C55:I56"/>
    <mergeCell ref="B45:B46"/>
    <mergeCell ref="C45:I46"/>
    <mergeCell ref="B47:B48"/>
    <mergeCell ref="C47:I48"/>
    <mergeCell ref="B49:B50"/>
    <mergeCell ref="C49:I50"/>
  </mergeCells>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12289" r:id="rId4">
          <objectPr defaultSize="0" r:id="rId5">
            <anchor moveWithCells="1">
              <from>
                <xdr:col>1</xdr:col>
                <xdr:colOff>28575</xdr:colOff>
                <xdr:row>29</xdr:row>
                <xdr:rowOff>123825</xdr:rowOff>
              </from>
              <to>
                <xdr:col>9</xdr:col>
                <xdr:colOff>219075</xdr:colOff>
                <xdr:row>39</xdr:row>
                <xdr:rowOff>47625</xdr:rowOff>
              </to>
            </anchor>
          </objectPr>
        </oleObject>
      </mc:Choice>
      <mc:Fallback>
        <oleObject progId="Word.Document.12" shapeId="12289" r:id="rId4"/>
      </mc:Fallback>
    </mc:AlternateContent>
  </oleObjects>
  <tableParts count="1">
    <tablePart r:id="rId6"/>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C63CE-98FD-46DB-AC8B-A986361D5CFD}">
  <dimension ref="B1:L45"/>
  <sheetViews>
    <sheetView workbookViewId="0">
      <selection activeCell="K12" sqref="K12"/>
    </sheetView>
  </sheetViews>
  <sheetFormatPr defaultRowHeight="15.75" x14ac:dyDescent="0.25"/>
  <cols>
    <col min="2" max="2" width="33.140625" style="2" customWidth="1"/>
    <col min="3" max="3" width="16.7109375" style="2" customWidth="1"/>
    <col min="4" max="4" width="14.7109375" style="2" customWidth="1"/>
    <col min="5" max="5" width="12.140625" style="2" customWidth="1"/>
    <col min="6" max="6" width="13.85546875" style="2" customWidth="1"/>
    <col min="7" max="7" width="13.7109375" style="2" customWidth="1"/>
    <col min="8" max="8" width="13.28515625" style="2" customWidth="1"/>
    <col min="9" max="9" width="16.140625" style="2" customWidth="1"/>
    <col min="10" max="10" width="20.42578125" style="2" customWidth="1"/>
    <col min="11" max="11" width="16.140625" style="2" customWidth="1"/>
    <col min="12" max="12" width="13.28515625" style="2" customWidth="1"/>
  </cols>
  <sheetData>
    <row r="1" spans="2:12" x14ac:dyDescent="0.25">
      <c r="B1" s="1" t="s">
        <v>62</v>
      </c>
    </row>
    <row r="2" spans="2:12" ht="31.5" x14ac:dyDescent="0.25">
      <c r="B2" s="60" t="s">
        <v>63</v>
      </c>
      <c r="C2" s="46" t="s">
        <v>54</v>
      </c>
      <c r="D2" s="46" t="s">
        <v>55</v>
      </c>
      <c r="E2" s="46" t="s">
        <v>56</v>
      </c>
      <c r="F2" s="46" t="s">
        <v>57</v>
      </c>
      <c r="G2" s="46" t="s">
        <v>58</v>
      </c>
      <c r="H2" s="46" t="s">
        <v>59</v>
      </c>
      <c r="I2" s="46" t="s">
        <v>60</v>
      </c>
      <c r="J2" s="47" t="s">
        <v>51</v>
      </c>
      <c r="K2" s="5" t="s">
        <v>5</v>
      </c>
      <c r="L2" s="5" t="s">
        <v>6</v>
      </c>
    </row>
    <row r="3" spans="2:12" x14ac:dyDescent="0.25">
      <c r="B3" s="61" t="str">
        <f>+Table4[[#This Row],[POSITION TITLE]]</f>
        <v>Example Program Coordinator</v>
      </c>
      <c r="C3" s="48">
        <f>+Table4[[#This Row],[REQUESTED FROM CTAC]]</f>
        <v>50</v>
      </c>
      <c r="D3" s="49">
        <f>+Table3[[#This Row],[Annual SALARY]]*0.062</f>
        <v>3.1</v>
      </c>
      <c r="E3" s="50">
        <f>+Table3[[#This Row],[Annual SALARY]]*0.0145</f>
        <v>0.72500000000000009</v>
      </c>
      <c r="F3" s="51">
        <v>600</v>
      </c>
      <c r="G3" s="51">
        <v>120</v>
      </c>
      <c r="H3" s="51">
        <v>350</v>
      </c>
      <c r="I3" s="51">
        <v>10</v>
      </c>
      <c r="J3" s="52">
        <f>SUM(Table3[[#This Row],[Social Security]:[OTHER ]])</f>
        <v>1083.825</v>
      </c>
      <c r="K3" s="53">
        <v>500</v>
      </c>
      <c r="L3" s="54">
        <f>Table3[[#This Row],[TOTAL ANNUAL COST]]-K3</f>
        <v>583.82500000000005</v>
      </c>
    </row>
    <row r="4" spans="2:12" x14ac:dyDescent="0.25">
      <c r="B4" s="62">
        <f>+Table4[[#This Row],[POSITION TITLE]]</f>
        <v>0</v>
      </c>
      <c r="C4" s="48">
        <f>+Table4[[#This Row],[REQUESTED FROM CTAC]]</f>
        <v>0</v>
      </c>
      <c r="D4" s="49">
        <f>+Table3[[#This Row],[Annual SALARY]]*0.062</f>
        <v>0</v>
      </c>
      <c r="E4" s="94">
        <f>+Table3[[#This Row],[Annual SALARY]]*0.0145</f>
        <v>0</v>
      </c>
      <c r="F4" s="51"/>
      <c r="G4" s="51"/>
      <c r="H4" s="51"/>
      <c r="I4" s="51"/>
      <c r="J4" s="52">
        <f>SUM(Table3[[#This Row],[Social Security]:[OTHER ]])</f>
        <v>0</v>
      </c>
      <c r="K4" s="55">
        <v>0</v>
      </c>
      <c r="L4" s="56">
        <f>Table3[[#This Row],[TOTAL ANNUAL COST]]-K4</f>
        <v>0</v>
      </c>
    </row>
    <row r="5" spans="2:12" x14ac:dyDescent="0.25">
      <c r="B5" s="62">
        <f>+Table4[[#This Row],[POSITION TITLE]]</f>
        <v>0</v>
      </c>
      <c r="C5" s="48">
        <f>+Table4[[#This Row],[REQUESTED FROM CTAC]]</f>
        <v>0</v>
      </c>
      <c r="D5" s="49">
        <f>+Table3[[#This Row],[Annual SALARY]]*0.062</f>
        <v>0</v>
      </c>
      <c r="E5" s="94">
        <f>+Table3[[#This Row],[Annual SALARY]]*0.0145</f>
        <v>0</v>
      </c>
      <c r="F5" s="51"/>
      <c r="G5" s="51"/>
      <c r="H5" s="51"/>
      <c r="I5" s="51"/>
      <c r="J5" s="52">
        <f>SUM(Table3[[#This Row],[Social Security]:[OTHER ]])</f>
        <v>0</v>
      </c>
      <c r="K5" s="55">
        <v>0</v>
      </c>
      <c r="L5" s="56">
        <f>Table3[[#This Row],[TOTAL ANNUAL COST]]-K5</f>
        <v>0</v>
      </c>
    </row>
    <row r="6" spans="2:12" x14ac:dyDescent="0.25">
      <c r="B6" s="62">
        <f>+Table4[[#This Row],[POSITION TITLE]]</f>
        <v>0</v>
      </c>
      <c r="C6" s="48">
        <f>+Table4[[#This Row],[REQUESTED FROM CTAC]]</f>
        <v>0</v>
      </c>
      <c r="D6" s="49">
        <f>+Table3[[#This Row],[Annual SALARY]]*0.062</f>
        <v>0</v>
      </c>
      <c r="E6" s="94">
        <f>+Table3[[#This Row],[Annual SALARY]]*0.0145</f>
        <v>0</v>
      </c>
      <c r="F6" s="51"/>
      <c r="G6" s="51"/>
      <c r="H6" s="51"/>
      <c r="I6" s="51"/>
      <c r="J6" s="52">
        <f>SUM(Table3[[#This Row],[Social Security]:[OTHER ]])</f>
        <v>0</v>
      </c>
      <c r="K6" s="55">
        <v>0</v>
      </c>
      <c r="L6" s="56">
        <f>Table3[[#This Row],[TOTAL ANNUAL COST]]-K6</f>
        <v>0</v>
      </c>
    </row>
    <row r="7" spans="2:12" x14ac:dyDescent="0.25">
      <c r="B7" s="62">
        <f>+Table4[[#This Row],[POSITION TITLE]]</f>
        <v>0</v>
      </c>
      <c r="C7" s="48">
        <f>+Table4[[#This Row],[REQUESTED FROM CTAC]]</f>
        <v>0</v>
      </c>
      <c r="D7" s="94">
        <f>+Table3[[#This Row],[Annual SALARY]]*0.062</f>
        <v>0</v>
      </c>
      <c r="E7" s="94">
        <f>+Table3[[#This Row],[Annual SALARY]]*0.0145</f>
        <v>0</v>
      </c>
      <c r="F7" s="51"/>
      <c r="G7" s="51"/>
      <c r="H7" s="51"/>
      <c r="I7" s="51"/>
      <c r="J7" s="52">
        <f>SUM(Table3[[#This Row],[Social Security]:[OTHER ]])</f>
        <v>0</v>
      </c>
      <c r="K7" s="55">
        <v>0</v>
      </c>
      <c r="L7" s="56">
        <f>Table3[[#This Row],[TOTAL ANNUAL COST]]-K7</f>
        <v>0</v>
      </c>
    </row>
    <row r="8" spans="2:12" x14ac:dyDescent="0.25">
      <c r="B8" s="62">
        <f>+Table4[[#This Row],[POSITION TITLE]]</f>
        <v>0</v>
      </c>
      <c r="C8" s="48">
        <f>+Table4[[#This Row],[REQUESTED FROM CTAC]]</f>
        <v>0</v>
      </c>
      <c r="D8" s="94">
        <f>+Table3[[#This Row],[Annual SALARY]]*0.062</f>
        <v>0</v>
      </c>
      <c r="E8" s="94">
        <f>+Table3[[#This Row],[Annual SALARY]]*0.0145</f>
        <v>0</v>
      </c>
      <c r="F8" s="51"/>
      <c r="G8" s="51"/>
      <c r="H8" s="51"/>
      <c r="I8" s="51"/>
      <c r="J8" s="52">
        <f>SUM(Table3[[#This Row],[Social Security]:[OTHER ]])</f>
        <v>0</v>
      </c>
      <c r="K8" s="55">
        <v>0</v>
      </c>
      <c r="L8" s="56">
        <f>Table3[[#This Row],[TOTAL ANNUAL COST]]-K8</f>
        <v>0</v>
      </c>
    </row>
    <row r="9" spans="2:12" x14ac:dyDescent="0.25">
      <c r="B9" s="62">
        <f>+Table4[[#This Row],[POSITION TITLE]]</f>
        <v>0</v>
      </c>
      <c r="C9" s="48">
        <f>+Table4[[#This Row],[REQUESTED FROM CTAC]]</f>
        <v>0</v>
      </c>
      <c r="D9" s="94">
        <f>+Table3[[#This Row],[Annual SALARY]]*0.062</f>
        <v>0</v>
      </c>
      <c r="E9" s="94">
        <f>+Table3[[#This Row],[Annual SALARY]]*0.0145</f>
        <v>0</v>
      </c>
      <c r="F9" s="51"/>
      <c r="G9" s="51"/>
      <c r="H9" s="51"/>
      <c r="I9" s="51"/>
      <c r="J9" s="52">
        <f>SUM(Table3[[#This Row],[Social Security]:[OTHER ]])</f>
        <v>0</v>
      </c>
      <c r="K9" s="55">
        <v>0</v>
      </c>
      <c r="L9" s="56">
        <f>Table3[[#This Row],[TOTAL ANNUAL COST]]-K9</f>
        <v>0</v>
      </c>
    </row>
    <row r="10" spans="2:12" x14ac:dyDescent="0.25">
      <c r="B10" s="62">
        <f>+Table4[[#This Row],[POSITION TITLE]]</f>
        <v>0</v>
      </c>
      <c r="C10" s="48">
        <f>+Table4[[#This Row],[REQUESTED FROM CTAC]]</f>
        <v>0</v>
      </c>
      <c r="D10" s="94">
        <f>+Table3[[#This Row],[Annual SALARY]]*0.062</f>
        <v>0</v>
      </c>
      <c r="E10" s="94">
        <f>+Table3[[#This Row],[Annual SALARY]]*0.0145</f>
        <v>0</v>
      </c>
      <c r="F10" s="51"/>
      <c r="G10" s="51"/>
      <c r="H10" s="51"/>
      <c r="I10" s="51"/>
      <c r="J10" s="52">
        <f>SUM(Table3[[#This Row],[Social Security]:[OTHER ]])</f>
        <v>0</v>
      </c>
      <c r="K10" s="55">
        <v>0</v>
      </c>
      <c r="L10" s="56">
        <f>Table3[[#This Row],[TOTAL ANNUAL COST]]-K10</f>
        <v>0</v>
      </c>
    </row>
    <row r="11" spans="2:12" x14ac:dyDescent="0.25">
      <c r="B11" s="62">
        <f>+Table4[[#This Row],[POSITION TITLE]]</f>
        <v>0</v>
      </c>
      <c r="C11" s="48">
        <f>+Table4[[#This Row],[REQUESTED FROM CTAC]]</f>
        <v>0</v>
      </c>
      <c r="D11" s="49">
        <f>+Table3[[#This Row],[Annual SALARY]]*0.062</f>
        <v>0</v>
      </c>
      <c r="E11" s="94">
        <f>+Table3[[#This Row],[Annual SALARY]]*0.0145</f>
        <v>0</v>
      </c>
      <c r="F11" s="51"/>
      <c r="G11" s="51"/>
      <c r="H11" s="51"/>
      <c r="I11" s="51"/>
      <c r="J11" s="52">
        <f>SUM(Table3[[#This Row],[Social Security]:[OTHER ]])</f>
        <v>0</v>
      </c>
      <c r="K11" s="55">
        <v>0</v>
      </c>
      <c r="L11" s="56">
        <f>Table3[[#This Row],[TOTAL ANNUAL COST]]-K11</f>
        <v>0</v>
      </c>
    </row>
    <row r="12" spans="2:12" x14ac:dyDescent="0.25">
      <c r="B12" s="62">
        <f>+Table4[[#This Row],[POSITION TITLE]]</f>
        <v>0</v>
      </c>
      <c r="C12" s="48">
        <f>+Table4[[#This Row],[REQUESTED FROM CTAC]]</f>
        <v>0</v>
      </c>
      <c r="D12" s="49">
        <f>+Table3[[#This Row],[Annual SALARY]]*0.062</f>
        <v>0</v>
      </c>
      <c r="E12" s="94">
        <f>+Table3[[#This Row],[Annual SALARY]]*0.0145</f>
        <v>0</v>
      </c>
      <c r="F12" s="51"/>
      <c r="G12" s="51"/>
      <c r="H12" s="51"/>
      <c r="I12" s="51"/>
      <c r="J12" s="52">
        <f>SUM(Table3[[#This Row],[Social Security]:[OTHER ]])</f>
        <v>0</v>
      </c>
      <c r="K12" s="55">
        <v>0</v>
      </c>
      <c r="L12" s="56">
        <f>Table3[[#This Row],[TOTAL ANNUAL COST]]-K12</f>
        <v>0</v>
      </c>
    </row>
    <row r="13" spans="2:12" x14ac:dyDescent="0.25">
      <c r="B13" s="62">
        <f>+Table4[[#This Row],[POSITION TITLE]]</f>
        <v>0</v>
      </c>
      <c r="C13" s="48">
        <f>+Table4[[#This Row],[REQUESTED FROM CTAC]]</f>
        <v>0</v>
      </c>
      <c r="D13" s="94">
        <f>+Table3[[#This Row],[Annual SALARY]]*0.062</f>
        <v>0</v>
      </c>
      <c r="E13" s="94">
        <f>+Table3[[#This Row],[Annual SALARY]]*0.0145</f>
        <v>0</v>
      </c>
      <c r="F13" s="51"/>
      <c r="G13" s="51"/>
      <c r="H13" s="51"/>
      <c r="I13" s="51"/>
      <c r="J13" s="52">
        <f>SUM(Table3[[#This Row],[Social Security]:[OTHER ]])</f>
        <v>0</v>
      </c>
      <c r="K13" s="55">
        <v>0</v>
      </c>
      <c r="L13" s="56">
        <f>Table3[[#This Row],[TOTAL ANNUAL COST]]-K13</f>
        <v>0</v>
      </c>
    </row>
    <row r="14" spans="2:12" x14ac:dyDescent="0.25">
      <c r="B14" s="62">
        <f>+Table4[[#This Row],[POSITION TITLE]]</f>
        <v>0</v>
      </c>
      <c r="C14" s="48">
        <f>+Table4[[#This Row],[REQUESTED FROM CTAC]]</f>
        <v>0</v>
      </c>
      <c r="D14" s="94">
        <f>+Table3[[#This Row],[Annual SALARY]]*0.062</f>
        <v>0</v>
      </c>
      <c r="E14" s="94">
        <f>+Table3[[#This Row],[Annual SALARY]]*0.0145</f>
        <v>0</v>
      </c>
      <c r="F14" s="51"/>
      <c r="G14" s="51"/>
      <c r="H14" s="51"/>
      <c r="I14" s="51"/>
      <c r="J14" s="52">
        <f>SUM(Table3[[#This Row],[Social Security]:[OTHER ]])</f>
        <v>0</v>
      </c>
      <c r="K14" s="55">
        <v>0</v>
      </c>
      <c r="L14" s="56">
        <f>Table3[[#This Row],[TOTAL ANNUAL COST]]-K14</f>
        <v>0</v>
      </c>
    </row>
    <row r="15" spans="2:12" x14ac:dyDescent="0.25">
      <c r="B15" s="62">
        <f>+Table4[[#This Row],[POSITION TITLE]]</f>
        <v>0</v>
      </c>
      <c r="C15" s="48">
        <f>+Table4[[#This Row],[REQUESTED FROM CTAC]]</f>
        <v>0</v>
      </c>
      <c r="D15" s="94">
        <f>+Table3[[#This Row],[Annual SALARY]]*0.062</f>
        <v>0</v>
      </c>
      <c r="E15" s="94">
        <f>+Table3[[#This Row],[Annual SALARY]]*0.0145</f>
        <v>0</v>
      </c>
      <c r="F15" s="95"/>
      <c r="G15" s="95"/>
      <c r="H15" s="95"/>
      <c r="I15" s="95"/>
      <c r="J15" s="52">
        <f>SUM(Table3[[#This Row],[Social Security]:[OTHER ]])</f>
        <v>0</v>
      </c>
      <c r="K15" s="55">
        <v>0</v>
      </c>
      <c r="L15" s="56">
        <f>Table3[[#This Row],[TOTAL ANNUAL COST]]-K15</f>
        <v>0</v>
      </c>
    </row>
    <row r="16" spans="2:12" x14ac:dyDescent="0.25">
      <c r="B16" s="62">
        <f>+Table4[[#This Row],[POSITION TITLE]]</f>
        <v>0</v>
      </c>
      <c r="C16" s="48">
        <f>+Table4[[#This Row],[REQUESTED FROM CTAC]]</f>
        <v>0</v>
      </c>
      <c r="D16" s="94">
        <f>+Table3[[#This Row],[Annual SALARY]]*0.062</f>
        <v>0</v>
      </c>
      <c r="E16" s="94">
        <f>+Table3[[#This Row],[Annual SALARY]]*0.0145</f>
        <v>0</v>
      </c>
      <c r="F16" s="95"/>
      <c r="G16" s="95"/>
      <c r="H16" s="95"/>
      <c r="I16" s="95"/>
      <c r="J16" s="52">
        <f>SUM(Table3[[#This Row],[Social Security]:[OTHER ]])</f>
        <v>0</v>
      </c>
      <c r="K16" s="55">
        <v>0</v>
      </c>
      <c r="L16" s="56">
        <f>Table3[[#This Row],[TOTAL ANNUAL COST]]-K16</f>
        <v>0</v>
      </c>
    </row>
    <row r="17" spans="2:12" x14ac:dyDescent="0.25">
      <c r="B17" s="62">
        <f>+Table4[[#This Row],[POSITION TITLE]]</f>
        <v>0</v>
      </c>
      <c r="C17" s="48">
        <f>+Table4[[#This Row],[REQUESTED FROM CTAC]]</f>
        <v>0</v>
      </c>
      <c r="D17" s="94">
        <f>+Table3[[#This Row],[Annual SALARY]]*0.062</f>
        <v>0</v>
      </c>
      <c r="E17" s="94">
        <f>+Table3[[#This Row],[Annual SALARY]]*0.0145</f>
        <v>0</v>
      </c>
      <c r="F17" s="95"/>
      <c r="G17" s="95"/>
      <c r="H17" s="95"/>
      <c r="I17" s="95"/>
      <c r="J17" s="52">
        <f>SUM(Table3[[#This Row],[Social Security]:[OTHER ]])</f>
        <v>0</v>
      </c>
      <c r="K17" s="55">
        <v>0</v>
      </c>
      <c r="L17" s="56">
        <f>Table3[[#This Row],[TOTAL ANNUAL COST]]-K17</f>
        <v>0</v>
      </c>
    </row>
    <row r="18" spans="2:12" x14ac:dyDescent="0.25">
      <c r="B18" s="62">
        <f>+Table4[[#This Row],[POSITION TITLE]]</f>
        <v>0</v>
      </c>
      <c r="C18" s="48">
        <f>+Table4[[#This Row],[REQUESTED FROM CTAC]]</f>
        <v>0</v>
      </c>
      <c r="D18" s="94">
        <f>+Table3[[#This Row],[Annual SALARY]]*0.062</f>
        <v>0</v>
      </c>
      <c r="E18" s="94">
        <f>+Table3[[#This Row],[Annual SALARY]]*0.0145</f>
        <v>0</v>
      </c>
      <c r="F18" s="95"/>
      <c r="G18" s="95"/>
      <c r="H18" s="95"/>
      <c r="I18" s="95"/>
      <c r="J18" s="52">
        <f>SUM(Table3[[#This Row],[Social Security]:[OTHER ]])</f>
        <v>0</v>
      </c>
      <c r="K18" s="55">
        <v>0</v>
      </c>
      <c r="L18" s="56">
        <f>Table3[[#This Row],[TOTAL ANNUAL COST]]-K18</f>
        <v>0</v>
      </c>
    </row>
    <row r="19" spans="2:12" x14ac:dyDescent="0.25">
      <c r="B19" s="62">
        <f>+Table4[[#This Row],[POSITION TITLE]]</f>
        <v>0</v>
      </c>
      <c r="C19" s="48">
        <f>+Table4[[#This Row],[REQUESTED FROM CTAC]]</f>
        <v>0</v>
      </c>
      <c r="D19" s="94">
        <f>+Table3[[#This Row],[Annual SALARY]]*0.062</f>
        <v>0</v>
      </c>
      <c r="E19" s="94">
        <f>+Table3[[#This Row],[Annual SALARY]]*0.0145</f>
        <v>0</v>
      </c>
      <c r="F19" s="95"/>
      <c r="G19" s="95"/>
      <c r="H19" s="95"/>
      <c r="I19" s="95"/>
      <c r="J19" s="52">
        <f>SUM(Table3[[#This Row],[Social Security]:[OTHER ]])</f>
        <v>0</v>
      </c>
      <c r="K19" s="55">
        <v>0</v>
      </c>
      <c r="L19" s="56">
        <f>Table3[[#This Row],[TOTAL ANNUAL COST]]-K19</f>
        <v>0</v>
      </c>
    </row>
    <row r="20" spans="2:12" x14ac:dyDescent="0.25">
      <c r="B20" s="62">
        <f>+Table4[[#This Row],[POSITION TITLE]]</f>
        <v>0</v>
      </c>
      <c r="C20" s="48">
        <f>+Table4[[#This Row],[REQUESTED FROM CTAC]]</f>
        <v>0</v>
      </c>
      <c r="D20" s="94">
        <f>+Table3[[#This Row],[Annual SALARY]]*0.062</f>
        <v>0</v>
      </c>
      <c r="E20" s="94">
        <f>+Table3[[#This Row],[Annual SALARY]]*0.0145</f>
        <v>0</v>
      </c>
      <c r="F20" s="95"/>
      <c r="G20" s="95"/>
      <c r="H20" s="95"/>
      <c r="I20" s="95"/>
      <c r="J20" s="52">
        <f>SUM(Table3[[#This Row],[Social Security]:[OTHER ]])</f>
        <v>0</v>
      </c>
      <c r="K20" s="55">
        <v>0</v>
      </c>
      <c r="L20" s="56">
        <f>Table3[[#This Row],[TOTAL ANNUAL COST]]-K20</f>
        <v>0</v>
      </c>
    </row>
    <row r="21" spans="2:12" x14ac:dyDescent="0.25">
      <c r="B21" s="62">
        <f>+Table4[[#This Row],[POSITION TITLE]]</f>
        <v>0</v>
      </c>
      <c r="C21" s="48">
        <f>+Table4[[#This Row],[REQUESTED FROM CTAC]]</f>
        <v>0</v>
      </c>
      <c r="D21" s="94">
        <f>+Table3[[#This Row],[Annual SALARY]]*0.062</f>
        <v>0</v>
      </c>
      <c r="E21" s="94">
        <f>+Table3[[#This Row],[Annual SALARY]]*0.0145</f>
        <v>0</v>
      </c>
      <c r="F21" s="51"/>
      <c r="G21" s="51"/>
      <c r="H21" s="51"/>
      <c r="I21" s="51"/>
      <c r="J21" s="52">
        <f>SUM(Table3[[#This Row],[Social Security]:[OTHER ]])</f>
        <v>0</v>
      </c>
      <c r="K21" s="55">
        <v>0</v>
      </c>
      <c r="L21" s="56">
        <f>Table3[[#This Row],[TOTAL ANNUAL COST]]-K21</f>
        <v>0</v>
      </c>
    </row>
    <row r="22" spans="2:12" x14ac:dyDescent="0.25">
      <c r="B22" s="92"/>
      <c r="C22" s="93"/>
      <c r="D22" s="94"/>
      <c r="E22" s="50"/>
      <c r="F22" s="51"/>
      <c r="G22" s="51"/>
      <c r="H22" s="51"/>
      <c r="I22" s="51"/>
      <c r="J22" s="52"/>
      <c r="K22" s="55"/>
      <c r="L22" s="56"/>
    </row>
    <row r="23" spans="2:12" x14ac:dyDescent="0.25">
      <c r="B23" s="62"/>
      <c r="C23" s="48"/>
      <c r="D23" s="49"/>
      <c r="E23" s="50"/>
      <c r="F23" s="51"/>
      <c r="G23" s="51"/>
      <c r="H23" s="51"/>
      <c r="I23" s="51"/>
      <c r="J23" s="52"/>
      <c r="K23" s="55"/>
      <c r="L23" s="56"/>
    </row>
    <row r="24" spans="2:12" x14ac:dyDescent="0.25">
      <c r="B24" s="58" t="s">
        <v>61</v>
      </c>
      <c r="C24" s="57">
        <f t="shared" ref="C24:I24" si="0">SUBTOTAL(109,C4:C23)</f>
        <v>0</v>
      </c>
      <c r="D24" s="57">
        <f t="shared" si="0"/>
        <v>0</v>
      </c>
      <c r="E24" s="57">
        <f t="shared" si="0"/>
        <v>0</v>
      </c>
      <c r="F24" s="57">
        <f t="shared" si="0"/>
        <v>0</v>
      </c>
      <c r="G24" s="57">
        <f t="shared" si="0"/>
        <v>0</v>
      </c>
      <c r="H24" s="57">
        <f t="shared" si="0"/>
        <v>0</v>
      </c>
      <c r="I24" s="57">
        <f t="shared" si="0"/>
        <v>0</v>
      </c>
      <c r="J24" s="59">
        <f>SUM(J4:J23)</f>
        <v>0</v>
      </c>
      <c r="K24" s="19">
        <f t="shared" ref="K24:L24" si="1">SUM(K4:K23)</f>
        <v>0</v>
      </c>
      <c r="L24" s="19">
        <f t="shared" si="1"/>
        <v>0</v>
      </c>
    </row>
    <row r="26" spans="2:12" x14ac:dyDescent="0.25">
      <c r="B26" s="63"/>
    </row>
    <row r="27" spans="2:12" x14ac:dyDescent="0.25">
      <c r="B27" s="63"/>
    </row>
    <row r="28" spans="2:12" x14ac:dyDescent="0.25">
      <c r="B28" s="63"/>
    </row>
    <row r="29" spans="2:12" x14ac:dyDescent="0.25">
      <c r="B29" s="63"/>
    </row>
    <row r="30" spans="2:12" x14ac:dyDescent="0.25">
      <c r="B30" s="63"/>
    </row>
    <row r="31" spans="2:12" x14ac:dyDescent="0.25">
      <c r="B31" s="63"/>
    </row>
    <row r="32" spans="2:12" x14ac:dyDescent="0.25">
      <c r="B32" s="63"/>
    </row>
    <row r="33" spans="2:12" x14ac:dyDescent="0.25">
      <c r="B33" s="63"/>
    </row>
    <row r="34" spans="2:12" ht="16.5" thickBot="1" x14ac:dyDescent="0.3">
      <c r="B34" s="63" t="s">
        <v>64</v>
      </c>
    </row>
    <row r="35" spans="2:12" ht="15" x14ac:dyDescent="0.25">
      <c r="B35" s="149" t="s">
        <v>105</v>
      </c>
      <c r="C35" s="150"/>
      <c r="D35" s="150"/>
      <c r="E35" s="150"/>
      <c r="F35" s="150"/>
      <c r="G35" s="150"/>
      <c r="H35" s="150"/>
      <c r="I35" s="150"/>
      <c r="J35" s="150"/>
      <c r="K35" s="150"/>
      <c r="L35" s="151"/>
    </row>
    <row r="36" spans="2:12" ht="15" x14ac:dyDescent="0.25">
      <c r="B36" s="152"/>
      <c r="C36" s="153"/>
      <c r="D36" s="153"/>
      <c r="E36" s="153"/>
      <c r="F36" s="153"/>
      <c r="G36" s="153"/>
      <c r="H36" s="153"/>
      <c r="I36" s="153"/>
      <c r="J36" s="153"/>
      <c r="K36" s="153"/>
      <c r="L36" s="154"/>
    </row>
    <row r="37" spans="2:12" ht="15" x14ac:dyDescent="0.25">
      <c r="B37" s="152"/>
      <c r="C37" s="153"/>
      <c r="D37" s="153"/>
      <c r="E37" s="153"/>
      <c r="F37" s="153"/>
      <c r="G37" s="153"/>
      <c r="H37" s="153"/>
      <c r="I37" s="153"/>
      <c r="J37" s="153"/>
      <c r="K37" s="153"/>
      <c r="L37" s="154"/>
    </row>
    <row r="38" spans="2:12" ht="15" x14ac:dyDescent="0.25">
      <c r="B38" s="152"/>
      <c r="C38" s="153"/>
      <c r="D38" s="153"/>
      <c r="E38" s="153"/>
      <c r="F38" s="153"/>
      <c r="G38" s="153"/>
      <c r="H38" s="153"/>
      <c r="I38" s="153"/>
      <c r="J38" s="153"/>
      <c r="K38" s="153"/>
      <c r="L38" s="154"/>
    </row>
    <row r="39" spans="2:12" ht="15" x14ac:dyDescent="0.25">
      <c r="B39" s="152"/>
      <c r="C39" s="153"/>
      <c r="D39" s="153"/>
      <c r="E39" s="153"/>
      <c r="F39" s="153"/>
      <c r="G39" s="153"/>
      <c r="H39" s="153"/>
      <c r="I39" s="153"/>
      <c r="J39" s="153"/>
      <c r="K39" s="153"/>
      <c r="L39" s="154"/>
    </row>
    <row r="40" spans="2:12" ht="15" x14ac:dyDescent="0.25">
      <c r="B40" s="152"/>
      <c r="C40" s="153"/>
      <c r="D40" s="153"/>
      <c r="E40" s="153"/>
      <c r="F40" s="153"/>
      <c r="G40" s="153"/>
      <c r="H40" s="153"/>
      <c r="I40" s="153"/>
      <c r="J40" s="153"/>
      <c r="K40" s="153"/>
      <c r="L40" s="154"/>
    </row>
    <row r="41" spans="2:12" ht="15" x14ac:dyDescent="0.25">
      <c r="B41" s="152"/>
      <c r="C41" s="153"/>
      <c r="D41" s="153"/>
      <c r="E41" s="153"/>
      <c r="F41" s="153"/>
      <c r="G41" s="153"/>
      <c r="H41" s="153"/>
      <c r="I41" s="153"/>
      <c r="J41" s="153"/>
      <c r="K41" s="153"/>
      <c r="L41" s="154"/>
    </row>
    <row r="42" spans="2:12" ht="15" x14ac:dyDescent="0.25">
      <c r="B42" s="152"/>
      <c r="C42" s="153"/>
      <c r="D42" s="153"/>
      <c r="E42" s="153"/>
      <c r="F42" s="153"/>
      <c r="G42" s="153"/>
      <c r="H42" s="153"/>
      <c r="I42" s="153"/>
      <c r="J42" s="153"/>
      <c r="K42" s="153"/>
      <c r="L42" s="154"/>
    </row>
    <row r="43" spans="2:12" ht="15" x14ac:dyDescent="0.25">
      <c r="B43" s="152"/>
      <c r="C43" s="153"/>
      <c r="D43" s="153"/>
      <c r="E43" s="153"/>
      <c r="F43" s="153"/>
      <c r="G43" s="153"/>
      <c r="H43" s="153"/>
      <c r="I43" s="153"/>
      <c r="J43" s="153"/>
      <c r="K43" s="153"/>
      <c r="L43" s="154"/>
    </row>
    <row r="44" spans="2:12" ht="15" x14ac:dyDescent="0.25">
      <c r="B44" s="152"/>
      <c r="C44" s="153"/>
      <c r="D44" s="153"/>
      <c r="E44" s="153"/>
      <c r="F44" s="153"/>
      <c r="G44" s="153"/>
      <c r="H44" s="153"/>
      <c r="I44" s="153"/>
      <c r="J44" s="153"/>
      <c r="K44" s="153"/>
      <c r="L44" s="154"/>
    </row>
    <row r="45" spans="2:12" thickBot="1" x14ac:dyDescent="0.3">
      <c r="B45" s="155"/>
      <c r="C45" s="156"/>
      <c r="D45" s="156"/>
      <c r="E45" s="156"/>
      <c r="F45" s="156"/>
      <c r="G45" s="156"/>
      <c r="H45" s="156"/>
      <c r="I45" s="156"/>
      <c r="J45" s="156"/>
      <c r="K45" s="156"/>
      <c r="L45" s="157"/>
    </row>
  </sheetData>
  <mergeCells count="1">
    <mergeCell ref="B35:L45"/>
  </mergeCells>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11267" r:id="rId4">
          <objectPr defaultSize="0" r:id="rId5">
            <anchor moveWithCells="1">
              <from>
                <xdr:col>1</xdr:col>
                <xdr:colOff>85725</xdr:colOff>
                <xdr:row>24</xdr:row>
                <xdr:rowOff>123825</xdr:rowOff>
              </from>
              <to>
                <xdr:col>11</xdr:col>
                <xdr:colOff>866775</xdr:colOff>
                <xdr:row>32</xdr:row>
                <xdr:rowOff>47625</xdr:rowOff>
              </to>
            </anchor>
          </objectPr>
        </oleObject>
      </mc:Choice>
      <mc:Fallback>
        <oleObject progId="Word.Document.12" shapeId="11267" r:id="rId4"/>
      </mc:Fallback>
    </mc:AlternateContent>
  </oleObjects>
  <tableParts count="1">
    <tablePart r:id="rId6"/>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B56D2-3135-49A7-A51A-EF00928421FE}">
  <dimension ref="B1:G38"/>
  <sheetViews>
    <sheetView topLeftCell="A3" workbookViewId="0">
      <selection activeCell="E4" sqref="E4"/>
    </sheetView>
  </sheetViews>
  <sheetFormatPr defaultRowHeight="15.75" x14ac:dyDescent="0.25"/>
  <cols>
    <col min="2" max="2" width="52.140625" style="2" customWidth="1"/>
    <col min="3" max="3" width="19" style="2" customWidth="1"/>
    <col min="4" max="4" width="15.85546875" style="2" customWidth="1"/>
    <col min="5" max="5" width="18.28515625" style="2" customWidth="1"/>
    <col min="6" max="6" width="17" style="2" customWidth="1"/>
    <col min="7" max="7" width="12.42578125" style="2"/>
  </cols>
  <sheetData>
    <row r="1" spans="2:7" x14ac:dyDescent="0.25">
      <c r="B1" s="1" t="s">
        <v>47</v>
      </c>
    </row>
    <row r="2" spans="2:7" ht="31.5" x14ac:dyDescent="0.25">
      <c r="B2" s="3" t="s">
        <v>48</v>
      </c>
      <c r="C2" s="4" t="s">
        <v>49</v>
      </c>
      <c r="D2" s="4" t="s">
        <v>50</v>
      </c>
      <c r="E2" s="4" t="s">
        <v>51</v>
      </c>
      <c r="F2" s="5" t="s">
        <v>5</v>
      </c>
      <c r="G2" s="5" t="s">
        <v>6</v>
      </c>
    </row>
    <row r="3" spans="2:7" x14ac:dyDescent="0.25">
      <c r="B3" s="6" t="s">
        <v>52</v>
      </c>
      <c r="C3" s="43">
        <v>100</v>
      </c>
      <c r="D3" s="44">
        <v>12</v>
      </c>
      <c r="E3" s="9">
        <f>SUM(Table13[[#This Row],[Estimated Monthly Cost]]*Table13[[#This Row],[NUMBER OF Months]])</f>
        <v>1200</v>
      </c>
      <c r="F3" s="30">
        <v>500</v>
      </c>
      <c r="G3" s="10">
        <f>SUM(Table13[[#This Row],[TOTAL ANNUAL COST]]-Table13[[#This Row],[REQUESTED FROM CTAC]])</f>
        <v>700</v>
      </c>
    </row>
    <row r="4" spans="2:7" x14ac:dyDescent="0.25">
      <c r="B4" s="11"/>
      <c r="C4" s="40"/>
      <c r="D4" s="45"/>
      <c r="E4" s="14">
        <f>SUM(Table13[[#This Row],[Estimated Monthly Cost]]*Table13[[#This Row],[NUMBER OF Months]])</f>
        <v>0</v>
      </c>
      <c r="F4" s="31">
        <v>0</v>
      </c>
      <c r="G4" s="15">
        <f>SUM(Table13[[#This Row],[TOTAL ANNUAL COST]]-Table13[[#This Row],[REQUESTED FROM CTAC]])</f>
        <v>0</v>
      </c>
    </row>
    <row r="5" spans="2:7" x14ac:dyDescent="0.25">
      <c r="B5" s="11"/>
      <c r="C5" s="40"/>
      <c r="D5" s="45"/>
      <c r="E5" s="14">
        <f>SUM(Table13[[#This Row],[Estimated Monthly Cost]]*Table13[[#This Row],[NUMBER OF Months]])</f>
        <v>0</v>
      </c>
      <c r="F5" s="31">
        <v>0</v>
      </c>
      <c r="G5" s="15">
        <f>SUM(Table13[[#This Row],[TOTAL ANNUAL COST]]-Table13[[#This Row],[REQUESTED FROM CTAC]])</f>
        <v>0</v>
      </c>
    </row>
    <row r="6" spans="2:7" x14ac:dyDescent="0.25">
      <c r="B6" s="11"/>
      <c r="C6" s="40"/>
      <c r="D6" s="45"/>
      <c r="E6" s="14">
        <f>SUM(Table13[[#This Row],[Estimated Monthly Cost]]*Table13[[#This Row],[NUMBER OF Months]])</f>
        <v>0</v>
      </c>
      <c r="F6" s="31">
        <v>0</v>
      </c>
      <c r="G6" s="15">
        <f>SUM(Table13[[#This Row],[TOTAL ANNUAL COST]]-Table13[[#This Row],[REQUESTED FROM CTAC]])</f>
        <v>0</v>
      </c>
    </row>
    <row r="7" spans="2:7" x14ac:dyDescent="0.25">
      <c r="B7" s="11"/>
      <c r="C7" s="40"/>
      <c r="D7" s="45"/>
      <c r="E7" s="14">
        <f>SUM(Table13[[#This Row],[Estimated Monthly Cost]]*Table13[[#This Row],[NUMBER OF Months]])</f>
        <v>0</v>
      </c>
      <c r="F7" s="31">
        <v>0</v>
      </c>
      <c r="G7" s="15">
        <f>SUM(Table13[[#This Row],[TOTAL ANNUAL COST]]-Table13[[#This Row],[REQUESTED FROM CTAC]])</f>
        <v>0</v>
      </c>
    </row>
    <row r="8" spans="2:7" x14ac:dyDescent="0.25">
      <c r="B8" s="11"/>
      <c r="C8" s="40"/>
      <c r="D8" s="45"/>
      <c r="E8" s="14">
        <f>SUM(Table13[[#This Row],[Estimated Monthly Cost]]*Table13[[#This Row],[NUMBER OF Months]])</f>
        <v>0</v>
      </c>
      <c r="F8" s="31">
        <v>0</v>
      </c>
      <c r="G8" s="15">
        <f>SUM(Table13[[#This Row],[TOTAL ANNUAL COST]]-Table13[[#This Row],[REQUESTED FROM CTAC]])</f>
        <v>0</v>
      </c>
    </row>
    <row r="9" spans="2:7" x14ac:dyDescent="0.25">
      <c r="B9" s="11"/>
      <c r="C9" s="40"/>
      <c r="D9" s="45"/>
      <c r="E9" s="14">
        <f>SUM(Table13[[#This Row],[Estimated Monthly Cost]]*Table13[[#This Row],[NUMBER OF Months]])</f>
        <v>0</v>
      </c>
      <c r="F9" s="31">
        <v>0</v>
      </c>
      <c r="G9" s="15">
        <f>SUM(Table13[[#This Row],[TOTAL ANNUAL COST]]-Table13[[#This Row],[REQUESTED FROM CTAC]])</f>
        <v>0</v>
      </c>
    </row>
    <row r="10" spans="2:7" x14ac:dyDescent="0.25">
      <c r="B10" s="11"/>
      <c r="C10" s="40"/>
      <c r="D10" s="45"/>
      <c r="E10" s="14">
        <f>SUM(Table13[[#This Row],[Estimated Monthly Cost]]*Table13[[#This Row],[NUMBER OF Months]])</f>
        <v>0</v>
      </c>
      <c r="F10" s="31">
        <v>0</v>
      </c>
      <c r="G10" s="15">
        <f>SUM(Table13[[#This Row],[TOTAL ANNUAL COST]]-Table13[[#This Row],[REQUESTED FROM CTAC]])</f>
        <v>0</v>
      </c>
    </row>
    <row r="11" spans="2:7" x14ac:dyDescent="0.25">
      <c r="B11" s="11"/>
      <c r="C11" s="40"/>
      <c r="D11" s="45"/>
      <c r="E11" s="14">
        <f>SUM(Table13[[#This Row],[Estimated Monthly Cost]]*Table13[[#This Row],[NUMBER OF Months]])</f>
        <v>0</v>
      </c>
      <c r="F11" s="31">
        <v>0</v>
      </c>
      <c r="G11" s="15">
        <f>SUM(Table13[[#This Row],[TOTAL ANNUAL COST]]-Table13[[#This Row],[REQUESTED FROM CTAC]])</f>
        <v>0</v>
      </c>
    </row>
    <row r="12" spans="2:7" x14ac:dyDescent="0.25">
      <c r="B12" s="11"/>
      <c r="C12" s="40"/>
      <c r="D12" s="45"/>
      <c r="E12" s="14">
        <f>SUM(Table13[[#This Row],[Estimated Monthly Cost]]*Table13[[#This Row],[NUMBER OF Months]])</f>
        <v>0</v>
      </c>
      <c r="F12" s="31">
        <v>0</v>
      </c>
      <c r="G12" s="15">
        <f>SUM(Table13[[#This Row],[TOTAL ANNUAL COST]]-Table13[[#This Row],[REQUESTED FROM CTAC]])</f>
        <v>0</v>
      </c>
    </row>
    <row r="13" spans="2:7" x14ac:dyDescent="0.25">
      <c r="B13" s="11"/>
      <c r="C13" s="40"/>
      <c r="D13" s="45"/>
      <c r="E13" s="14">
        <f>SUM(Table13[[#This Row],[Estimated Monthly Cost]]*Table13[[#This Row],[NUMBER OF Months]])</f>
        <v>0</v>
      </c>
      <c r="F13" s="31">
        <v>0</v>
      </c>
      <c r="G13" s="15">
        <f>SUM(Table13[[#This Row],[TOTAL ANNUAL COST]]-Table13[[#This Row],[REQUESTED FROM CTAC]])</f>
        <v>0</v>
      </c>
    </row>
    <row r="14" spans="2:7" x14ac:dyDescent="0.25">
      <c r="B14" s="11"/>
      <c r="C14" s="40"/>
      <c r="D14" s="45"/>
      <c r="E14" s="14">
        <f>SUM(Table13[[#This Row],[Estimated Monthly Cost]]*Table13[[#This Row],[NUMBER OF Months]])</f>
        <v>0</v>
      </c>
      <c r="F14" s="31">
        <v>0</v>
      </c>
      <c r="G14" s="15">
        <f>SUM(Table13[[#This Row],[TOTAL ANNUAL COST]]-Table13[[#This Row],[REQUESTED FROM CTAC]])</f>
        <v>0</v>
      </c>
    </row>
    <row r="15" spans="2:7" x14ac:dyDescent="0.25">
      <c r="B15" s="11"/>
      <c r="C15" s="40"/>
      <c r="D15" s="45"/>
      <c r="E15" s="14">
        <f>SUM(Table13[[#This Row],[Estimated Monthly Cost]]*Table13[[#This Row],[NUMBER OF Months]])</f>
        <v>0</v>
      </c>
      <c r="F15" s="31">
        <v>0</v>
      </c>
      <c r="G15" s="15">
        <f>SUM(Table13[[#This Row],[TOTAL ANNUAL COST]]-Table13[[#This Row],[REQUESTED FROM CTAC]])</f>
        <v>0</v>
      </c>
    </row>
    <row r="16" spans="2:7" x14ac:dyDescent="0.25">
      <c r="B16" s="11"/>
      <c r="C16" s="40"/>
      <c r="D16" s="45"/>
      <c r="E16" s="14">
        <f>SUM(Table13[[#This Row],[Estimated Monthly Cost]]*Table13[[#This Row],[NUMBER OF Months]])</f>
        <v>0</v>
      </c>
      <c r="F16" s="31">
        <v>0</v>
      </c>
      <c r="G16" s="15">
        <f>SUM(Table13[[#This Row],[TOTAL ANNUAL COST]]-Table13[[#This Row],[REQUESTED FROM CTAC]])</f>
        <v>0</v>
      </c>
    </row>
    <row r="17" spans="2:7" x14ac:dyDescent="0.25">
      <c r="B17" s="11"/>
      <c r="C17" s="40"/>
      <c r="D17" s="45"/>
      <c r="E17" s="14">
        <f>SUM(Table13[[#This Row],[Estimated Monthly Cost]]*Table13[[#This Row],[NUMBER OF Months]])</f>
        <v>0</v>
      </c>
      <c r="F17" s="31">
        <v>0</v>
      </c>
      <c r="G17" s="15">
        <f>SUM(Table13[[#This Row],[TOTAL ANNUAL COST]]-Table13[[#This Row],[REQUESTED FROM CTAC]])</f>
        <v>0</v>
      </c>
    </row>
    <row r="18" spans="2:7" x14ac:dyDescent="0.25">
      <c r="B18" s="11"/>
      <c r="C18" s="40"/>
      <c r="D18" s="45"/>
      <c r="E18" s="14">
        <f>SUM(Table13[[#This Row],[Estimated Monthly Cost]]*Table13[[#This Row],[NUMBER OF Months]])</f>
        <v>0</v>
      </c>
      <c r="F18" s="31">
        <v>0</v>
      </c>
      <c r="G18" s="15">
        <f>SUM(Table13[[#This Row],[TOTAL ANNUAL COST]]-Table13[[#This Row],[REQUESTED FROM CTAC]])</f>
        <v>0</v>
      </c>
    </row>
    <row r="19" spans="2:7" x14ac:dyDescent="0.25">
      <c r="B19" s="16"/>
      <c r="C19" s="17"/>
      <c r="D19" s="18" t="s">
        <v>4</v>
      </c>
      <c r="E19" s="19">
        <f>SUM(E4:E18)</f>
        <v>0</v>
      </c>
      <c r="F19" s="19">
        <f t="shared" ref="F19:G19" si="0">SUM(F4:F18)</f>
        <v>0</v>
      </c>
      <c r="G19" s="19">
        <f t="shared" si="0"/>
        <v>0</v>
      </c>
    </row>
    <row r="21" spans="2:7" x14ac:dyDescent="0.25">
      <c r="B21" s="1"/>
    </row>
    <row r="22" spans="2:7" x14ac:dyDescent="0.25">
      <c r="B22" s="1"/>
    </row>
    <row r="23" spans="2:7" x14ac:dyDescent="0.25">
      <c r="B23" s="1"/>
    </row>
    <row r="24" spans="2:7" x14ac:dyDescent="0.25">
      <c r="B24" s="1"/>
    </row>
    <row r="25" spans="2:7" x14ac:dyDescent="0.25">
      <c r="B25" s="1"/>
    </row>
    <row r="26" spans="2:7" x14ac:dyDescent="0.25">
      <c r="B26" s="1"/>
    </row>
    <row r="27" spans="2:7" x14ac:dyDescent="0.25">
      <c r="B27" s="1"/>
    </row>
    <row r="28" spans="2:7" ht="16.5" thickBot="1" x14ac:dyDescent="0.3">
      <c r="B28" s="42" t="s">
        <v>53</v>
      </c>
    </row>
    <row r="29" spans="2:7" ht="15" x14ac:dyDescent="0.25">
      <c r="B29" s="158"/>
      <c r="C29" s="150"/>
      <c r="D29" s="150"/>
      <c r="E29" s="150"/>
      <c r="F29" s="150"/>
      <c r="G29" s="151"/>
    </row>
    <row r="30" spans="2:7" ht="15" x14ac:dyDescent="0.25">
      <c r="B30" s="152"/>
      <c r="C30" s="153"/>
      <c r="D30" s="153"/>
      <c r="E30" s="153"/>
      <c r="F30" s="153"/>
      <c r="G30" s="154"/>
    </row>
    <row r="31" spans="2:7" ht="15" x14ac:dyDescent="0.25">
      <c r="B31" s="152"/>
      <c r="C31" s="153"/>
      <c r="D31" s="153"/>
      <c r="E31" s="153"/>
      <c r="F31" s="153"/>
      <c r="G31" s="154"/>
    </row>
    <row r="32" spans="2:7" ht="15" x14ac:dyDescent="0.25">
      <c r="B32" s="152"/>
      <c r="C32" s="153"/>
      <c r="D32" s="153"/>
      <c r="E32" s="153"/>
      <c r="F32" s="153"/>
      <c r="G32" s="154"/>
    </row>
    <row r="33" spans="2:7" ht="15" x14ac:dyDescent="0.25">
      <c r="B33" s="152"/>
      <c r="C33" s="153"/>
      <c r="D33" s="153"/>
      <c r="E33" s="153"/>
      <c r="F33" s="153"/>
      <c r="G33" s="154"/>
    </row>
    <row r="34" spans="2:7" ht="15" x14ac:dyDescent="0.25">
      <c r="B34" s="152"/>
      <c r="C34" s="153"/>
      <c r="D34" s="153"/>
      <c r="E34" s="153"/>
      <c r="F34" s="153"/>
      <c r="G34" s="154"/>
    </row>
    <row r="35" spans="2:7" ht="15" x14ac:dyDescent="0.25">
      <c r="B35" s="152"/>
      <c r="C35" s="153"/>
      <c r="D35" s="153"/>
      <c r="E35" s="153"/>
      <c r="F35" s="153"/>
      <c r="G35" s="154"/>
    </row>
    <row r="36" spans="2:7" ht="15" x14ac:dyDescent="0.25">
      <c r="B36" s="152"/>
      <c r="C36" s="153"/>
      <c r="D36" s="153"/>
      <c r="E36" s="153"/>
      <c r="F36" s="153"/>
      <c r="G36" s="154"/>
    </row>
    <row r="37" spans="2:7" ht="15" x14ac:dyDescent="0.25">
      <c r="B37" s="152"/>
      <c r="C37" s="153"/>
      <c r="D37" s="153"/>
      <c r="E37" s="153"/>
      <c r="F37" s="153"/>
      <c r="G37" s="154"/>
    </row>
    <row r="38" spans="2:7" thickBot="1" x14ac:dyDescent="0.3">
      <c r="B38" s="155"/>
      <c r="C38" s="156"/>
      <c r="D38" s="156"/>
      <c r="E38" s="156"/>
      <c r="F38" s="156"/>
      <c r="G38" s="157"/>
    </row>
  </sheetData>
  <mergeCells count="1">
    <mergeCell ref="B29:G38"/>
  </mergeCells>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10241" r:id="rId4">
          <objectPr defaultSize="0" r:id="rId5">
            <anchor moveWithCells="1">
              <from>
                <xdr:col>1</xdr:col>
                <xdr:colOff>38100</xdr:colOff>
                <xdr:row>20</xdr:row>
                <xdr:rowOff>28575</xdr:rowOff>
              </from>
              <to>
                <xdr:col>7</xdr:col>
                <xdr:colOff>0</xdr:colOff>
                <xdr:row>26</xdr:row>
                <xdr:rowOff>0</xdr:rowOff>
              </to>
            </anchor>
          </objectPr>
        </oleObject>
      </mc:Choice>
      <mc:Fallback>
        <oleObject progId="Word.Document.12" shapeId="10241" r:id="rId4"/>
      </mc:Fallback>
    </mc:AlternateContent>
  </oleObjects>
  <tableParts count="1">
    <tablePart r:id="rId6"/>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1ACF0-00E3-46B1-968D-10BA5D446DDF}">
  <dimension ref="B1:G38"/>
  <sheetViews>
    <sheetView workbookViewId="0">
      <selection activeCell="D15" sqref="D15"/>
    </sheetView>
  </sheetViews>
  <sheetFormatPr defaultRowHeight="15.75" x14ac:dyDescent="0.25"/>
  <cols>
    <col min="2" max="2" width="52.140625" style="2" customWidth="1"/>
    <col min="3" max="3" width="17.28515625" style="2" customWidth="1"/>
    <col min="4" max="4" width="15.85546875" style="2" customWidth="1"/>
    <col min="5" max="5" width="18.28515625" style="2" customWidth="1"/>
    <col min="6" max="6" width="17" style="2" customWidth="1"/>
    <col min="7" max="7" width="9.140625" style="2"/>
  </cols>
  <sheetData>
    <row r="1" spans="2:7" x14ac:dyDescent="0.25">
      <c r="B1" s="1" t="s">
        <v>44</v>
      </c>
    </row>
    <row r="2" spans="2:7" ht="47.25" x14ac:dyDescent="0.25">
      <c r="B2" s="3" t="s">
        <v>1</v>
      </c>
      <c r="C2" s="3" t="s">
        <v>10</v>
      </c>
      <c r="D2" s="3" t="s">
        <v>11</v>
      </c>
      <c r="E2" s="3" t="s">
        <v>4</v>
      </c>
      <c r="F2" s="5" t="s">
        <v>5</v>
      </c>
      <c r="G2" s="5" t="s">
        <v>6</v>
      </c>
    </row>
    <row r="3" spans="2:7" x14ac:dyDescent="0.25">
      <c r="B3" s="6" t="s">
        <v>45</v>
      </c>
      <c r="C3" s="7">
        <v>12</v>
      </c>
      <c r="D3" s="30">
        <v>50</v>
      </c>
      <c r="E3" s="9">
        <f>Table1[[#This Row],[QUANTITY]]*Table1[[#This Row],[COST PER UNIT]]</f>
        <v>600</v>
      </c>
      <c r="F3" s="30">
        <v>300</v>
      </c>
      <c r="G3" s="10">
        <f>SUM(Table1[[#This Row],[TOTAL COST]]-Table1[[#This Row],[REQUESTED FROM CTAC]])</f>
        <v>300</v>
      </c>
    </row>
    <row r="4" spans="2:7" x14ac:dyDescent="0.25">
      <c r="B4" s="11"/>
      <c r="C4" s="12"/>
      <c r="D4" s="30"/>
      <c r="E4" s="14">
        <f>Table1[[#This Row],[QUANTITY]]*Table1[[#This Row],[COST PER UNIT]]</f>
        <v>0</v>
      </c>
      <c r="F4" s="31">
        <v>0</v>
      </c>
      <c r="G4" s="15">
        <f>SUM(Table1[[#This Row],[TOTAL COST]]-Table1[[#This Row],[REQUESTED FROM CTAC]])</f>
        <v>0</v>
      </c>
    </row>
    <row r="5" spans="2:7" x14ac:dyDescent="0.25">
      <c r="B5" s="11"/>
      <c r="C5" s="12"/>
      <c r="D5" s="30"/>
      <c r="E5" s="14">
        <f>Table1[[#This Row],[QUANTITY]]*Table1[[#This Row],[COST PER UNIT]]</f>
        <v>0</v>
      </c>
      <c r="F5" s="31">
        <v>0</v>
      </c>
      <c r="G5" s="15">
        <f>SUM(Table1[[#This Row],[TOTAL COST]]-Table1[[#This Row],[REQUESTED FROM CTAC]])</f>
        <v>0</v>
      </c>
    </row>
    <row r="6" spans="2:7" x14ac:dyDescent="0.25">
      <c r="B6" s="11"/>
      <c r="C6" s="12"/>
      <c r="D6" s="30"/>
      <c r="E6" s="14">
        <f>Table1[[#This Row],[QUANTITY]]*Table1[[#This Row],[COST PER UNIT]]</f>
        <v>0</v>
      </c>
      <c r="F6" s="31">
        <v>0</v>
      </c>
      <c r="G6" s="15">
        <f>SUM(Table1[[#This Row],[TOTAL COST]]-Table1[[#This Row],[REQUESTED FROM CTAC]])</f>
        <v>0</v>
      </c>
    </row>
    <row r="7" spans="2:7" x14ac:dyDescent="0.25">
      <c r="B7" s="11"/>
      <c r="C7" s="12"/>
      <c r="D7" s="30"/>
      <c r="E7" s="14">
        <f>Table1[[#This Row],[QUANTITY]]*Table1[[#This Row],[COST PER UNIT]]</f>
        <v>0</v>
      </c>
      <c r="F7" s="31">
        <v>0</v>
      </c>
      <c r="G7" s="15">
        <f>SUM(Table1[[#This Row],[TOTAL COST]]-Table1[[#This Row],[REQUESTED FROM CTAC]])</f>
        <v>0</v>
      </c>
    </row>
    <row r="8" spans="2:7" x14ac:dyDescent="0.25">
      <c r="B8" s="11"/>
      <c r="C8" s="12"/>
      <c r="D8" s="30"/>
      <c r="E8" s="14">
        <f>Table1[[#This Row],[QUANTITY]]*Table1[[#This Row],[COST PER UNIT]]</f>
        <v>0</v>
      </c>
      <c r="F8" s="31">
        <v>0</v>
      </c>
      <c r="G8" s="15">
        <f>SUM(Table1[[#This Row],[TOTAL COST]]-Table1[[#This Row],[REQUESTED FROM CTAC]])</f>
        <v>0</v>
      </c>
    </row>
    <row r="9" spans="2:7" x14ac:dyDescent="0.25">
      <c r="B9" s="11"/>
      <c r="C9" s="12"/>
      <c r="D9" s="30"/>
      <c r="E9" s="14">
        <f>Table1[[#This Row],[QUANTITY]]*Table1[[#This Row],[COST PER UNIT]]</f>
        <v>0</v>
      </c>
      <c r="F9" s="31">
        <v>0</v>
      </c>
      <c r="G9" s="15">
        <f>SUM(Table1[[#This Row],[TOTAL COST]]-Table1[[#This Row],[REQUESTED FROM CTAC]])</f>
        <v>0</v>
      </c>
    </row>
    <row r="10" spans="2:7" x14ac:dyDescent="0.25">
      <c r="B10" s="11"/>
      <c r="C10" s="12"/>
      <c r="D10" s="30"/>
      <c r="E10" s="14">
        <f>Table1[[#This Row],[QUANTITY]]*Table1[[#This Row],[COST PER UNIT]]</f>
        <v>0</v>
      </c>
      <c r="F10" s="31">
        <v>0</v>
      </c>
      <c r="G10" s="15">
        <f>SUM(Table1[[#This Row],[TOTAL COST]]-Table1[[#This Row],[REQUESTED FROM CTAC]])</f>
        <v>0</v>
      </c>
    </row>
    <row r="11" spans="2:7" x14ac:dyDescent="0.25">
      <c r="B11" s="11"/>
      <c r="C11" s="12"/>
      <c r="D11" s="30"/>
      <c r="E11" s="14">
        <f>Table1[[#This Row],[QUANTITY]]*Table1[[#This Row],[COST PER UNIT]]</f>
        <v>0</v>
      </c>
      <c r="F11" s="31">
        <v>0</v>
      </c>
      <c r="G11" s="15">
        <f>SUM(Table1[[#This Row],[TOTAL COST]]-Table1[[#This Row],[REQUESTED FROM CTAC]])</f>
        <v>0</v>
      </c>
    </row>
    <row r="12" spans="2:7" x14ac:dyDescent="0.25">
      <c r="B12" s="11"/>
      <c r="C12" s="12"/>
      <c r="D12" s="30"/>
      <c r="E12" s="14">
        <f>Table1[[#This Row],[QUANTITY]]*Table1[[#This Row],[COST PER UNIT]]</f>
        <v>0</v>
      </c>
      <c r="F12" s="31">
        <v>0</v>
      </c>
      <c r="G12" s="15">
        <f>SUM(Table1[[#This Row],[TOTAL COST]]-Table1[[#This Row],[REQUESTED FROM CTAC]])</f>
        <v>0</v>
      </c>
    </row>
    <row r="13" spans="2:7" x14ac:dyDescent="0.25">
      <c r="B13" s="11"/>
      <c r="C13" s="12"/>
      <c r="D13" s="30"/>
      <c r="E13" s="14">
        <f>Table1[[#This Row],[QUANTITY]]*Table1[[#This Row],[COST PER UNIT]]</f>
        <v>0</v>
      </c>
      <c r="F13" s="31">
        <v>0</v>
      </c>
      <c r="G13" s="15">
        <f>SUM(Table1[[#This Row],[TOTAL COST]]-Table1[[#This Row],[REQUESTED FROM CTAC]])</f>
        <v>0</v>
      </c>
    </row>
    <row r="14" spans="2:7" x14ac:dyDescent="0.25">
      <c r="B14" s="11"/>
      <c r="C14" s="12"/>
      <c r="D14" s="30"/>
      <c r="E14" s="14">
        <f>Table1[[#This Row],[QUANTITY]]*Table1[[#This Row],[COST PER UNIT]]</f>
        <v>0</v>
      </c>
      <c r="F14" s="31">
        <v>0</v>
      </c>
      <c r="G14" s="15">
        <f>SUM(Table1[[#This Row],[TOTAL COST]]-Table1[[#This Row],[REQUESTED FROM CTAC]])</f>
        <v>0</v>
      </c>
    </row>
    <row r="15" spans="2:7" x14ac:dyDescent="0.25">
      <c r="B15" s="11"/>
      <c r="C15" s="12"/>
      <c r="D15" s="30"/>
      <c r="E15" s="14">
        <f>Table1[[#This Row],[QUANTITY]]*Table1[[#This Row],[COST PER UNIT]]</f>
        <v>0</v>
      </c>
      <c r="F15" s="31">
        <v>0</v>
      </c>
      <c r="G15" s="15">
        <f>SUM(Table1[[#This Row],[TOTAL COST]]-Table1[[#This Row],[REQUESTED FROM CTAC]])</f>
        <v>0</v>
      </c>
    </row>
    <row r="16" spans="2:7" x14ac:dyDescent="0.25">
      <c r="B16" s="11"/>
      <c r="C16" s="12"/>
      <c r="D16" s="30"/>
      <c r="E16" s="14">
        <f>Table1[[#This Row],[QUANTITY]]*Table1[[#This Row],[COST PER UNIT]]</f>
        <v>0</v>
      </c>
      <c r="F16" s="31">
        <v>0</v>
      </c>
      <c r="G16" s="15">
        <f>SUM(Table1[[#This Row],[TOTAL COST]]-Table1[[#This Row],[REQUESTED FROM CTAC]])</f>
        <v>0</v>
      </c>
    </row>
    <row r="17" spans="2:7" x14ac:dyDescent="0.25">
      <c r="B17" s="11"/>
      <c r="C17" s="12"/>
      <c r="D17" s="30"/>
      <c r="E17" s="14">
        <f>Table1[[#This Row],[QUANTITY]]*Table1[[#This Row],[COST PER UNIT]]</f>
        <v>0</v>
      </c>
      <c r="F17" s="31">
        <v>0</v>
      </c>
      <c r="G17" s="15">
        <f>SUM(Table1[[#This Row],[TOTAL COST]]-Table1[[#This Row],[REQUESTED FROM CTAC]])</f>
        <v>0</v>
      </c>
    </row>
    <row r="18" spans="2:7" x14ac:dyDescent="0.25">
      <c r="B18" s="11"/>
      <c r="C18" s="12"/>
      <c r="D18" s="30"/>
      <c r="E18" s="14">
        <f>Table1[[#This Row],[QUANTITY]]*Table1[[#This Row],[COST PER UNIT]]</f>
        <v>0</v>
      </c>
      <c r="F18" s="31">
        <v>0</v>
      </c>
      <c r="G18" s="15">
        <f>SUM(Table1[[#This Row],[TOTAL COST]]-Table1[[#This Row],[REQUESTED FROM CTAC]])</f>
        <v>0</v>
      </c>
    </row>
    <row r="19" spans="2:7" x14ac:dyDescent="0.25">
      <c r="B19" s="16"/>
      <c r="C19" s="17"/>
      <c r="D19" s="18" t="s">
        <v>4</v>
      </c>
      <c r="E19" s="19">
        <f>SUM(E4:E18)</f>
        <v>0</v>
      </c>
      <c r="F19" s="19">
        <f t="shared" ref="F19:G19" si="0">SUM(F4:F18)</f>
        <v>0</v>
      </c>
      <c r="G19" s="19">
        <f t="shared" si="0"/>
        <v>0</v>
      </c>
    </row>
    <row r="21" spans="2:7" x14ac:dyDescent="0.25">
      <c r="B21" s="1"/>
    </row>
    <row r="22" spans="2:7" x14ac:dyDescent="0.25">
      <c r="B22" s="1"/>
    </row>
    <row r="23" spans="2:7" x14ac:dyDescent="0.25">
      <c r="B23" s="1"/>
    </row>
    <row r="24" spans="2:7" x14ac:dyDescent="0.25">
      <c r="B24" s="1"/>
    </row>
    <row r="25" spans="2:7" x14ac:dyDescent="0.25">
      <c r="B25" s="1"/>
    </row>
    <row r="26" spans="2:7" x14ac:dyDescent="0.25">
      <c r="B26" s="1"/>
    </row>
    <row r="27" spans="2:7" ht="16.5" thickBot="1" x14ac:dyDescent="0.3">
      <c r="B27" s="1" t="s">
        <v>46</v>
      </c>
    </row>
    <row r="28" spans="2:7" ht="15" x14ac:dyDescent="0.25">
      <c r="B28" s="159"/>
      <c r="C28" s="160"/>
      <c r="D28" s="160"/>
      <c r="E28" s="160"/>
      <c r="F28" s="160"/>
      <c r="G28" s="161"/>
    </row>
    <row r="29" spans="2:7" ht="15" x14ac:dyDescent="0.25">
      <c r="B29" s="162"/>
      <c r="C29" s="163"/>
      <c r="D29" s="163"/>
      <c r="E29" s="163"/>
      <c r="F29" s="163"/>
      <c r="G29" s="164"/>
    </row>
    <row r="30" spans="2:7" ht="15" x14ac:dyDescent="0.25">
      <c r="B30" s="162"/>
      <c r="C30" s="163"/>
      <c r="D30" s="163"/>
      <c r="E30" s="163"/>
      <c r="F30" s="163"/>
      <c r="G30" s="164"/>
    </row>
    <row r="31" spans="2:7" ht="15" x14ac:dyDescent="0.25">
      <c r="B31" s="162"/>
      <c r="C31" s="163"/>
      <c r="D31" s="163"/>
      <c r="E31" s="163"/>
      <c r="F31" s="163"/>
      <c r="G31" s="164"/>
    </row>
    <row r="32" spans="2:7" ht="15" x14ac:dyDescent="0.25">
      <c r="B32" s="162"/>
      <c r="C32" s="163"/>
      <c r="D32" s="163"/>
      <c r="E32" s="163"/>
      <c r="F32" s="163"/>
      <c r="G32" s="164"/>
    </row>
    <row r="33" spans="2:7" ht="15" x14ac:dyDescent="0.25">
      <c r="B33" s="162"/>
      <c r="C33" s="163"/>
      <c r="D33" s="163"/>
      <c r="E33" s="163"/>
      <c r="F33" s="163"/>
      <c r="G33" s="164"/>
    </row>
    <row r="34" spans="2:7" ht="15" x14ac:dyDescent="0.25">
      <c r="B34" s="162"/>
      <c r="C34" s="163"/>
      <c r="D34" s="163"/>
      <c r="E34" s="163"/>
      <c r="F34" s="163"/>
      <c r="G34" s="164"/>
    </row>
    <row r="35" spans="2:7" ht="15" x14ac:dyDescent="0.25">
      <c r="B35" s="162"/>
      <c r="C35" s="163"/>
      <c r="D35" s="163"/>
      <c r="E35" s="163"/>
      <c r="F35" s="163"/>
      <c r="G35" s="164"/>
    </row>
    <row r="36" spans="2:7" ht="15" x14ac:dyDescent="0.25">
      <c r="B36" s="162"/>
      <c r="C36" s="163"/>
      <c r="D36" s="163"/>
      <c r="E36" s="163"/>
      <c r="F36" s="163"/>
      <c r="G36" s="164"/>
    </row>
    <row r="37" spans="2:7" ht="15" x14ac:dyDescent="0.25">
      <c r="B37" s="162"/>
      <c r="C37" s="163"/>
      <c r="D37" s="163"/>
      <c r="E37" s="163"/>
      <c r="F37" s="163"/>
      <c r="G37" s="164"/>
    </row>
    <row r="38" spans="2:7" thickBot="1" x14ac:dyDescent="0.3">
      <c r="B38" s="165"/>
      <c r="C38" s="166"/>
      <c r="D38" s="166"/>
      <c r="E38" s="166"/>
      <c r="F38" s="166"/>
      <c r="G38" s="167"/>
    </row>
  </sheetData>
  <mergeCells count="1">
    <mergeCell ref="B28:G38"/>
  </mergeCells>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9217" r:id="rId4">
          <objectPr defaultSize="0" r:id="rId5">
            <anchor moveWithCells="1">
              <from>
                <xdr:col>1</xdr:col>
                <xdr:colOff>0</xdr:colOff>
                <xdr:row>20</xdr:row>
                <xdr:rowOff>0</xdr:rowOff>
              </from>
              <to>
                <xdr:col>7</xdr:col>
                <xdr:colOff>200025</xdr:colOff>
                <xdr:row>24</xdr:row>
                <xdr:rowOff>47625</xdr:rowOff>
              </to>
            </anchor>
          </objectPr>
        </oleObject>
      </mc:Choice>
      <mc:Fallback>
        <oleObject progId="Word.Document.12" shapeId="9217" r:id="rId4"/>
      </mc:Fallback>
    </mc:AlternateContent>
  </oleObjects>
  <tableParts count="1">
    <tablePart r:id="rId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77C67-AD1D-42EA-8A90-4C588C100B90}">
  <dimension ref="B1:F39"/>
  <sheetViews>
    <sheetView workbookViewId="0">
      <selection activeCell="H28" sqref="H28"/>
    </sheetView>
  </sheetViews>
  <sheetFormatPr defaultRowHeight="15.75" x14ac:dyDescent="0.25"/>
  <cols>
    <col min="2" max="2" width="52.140625" style="2" customWidth="1"/>
    <col min="3" max="3" width="15.85546875" style="2" customWidth="1"/>
    <col min="4" max="4" width="18.28515625" style="2" customWidth="1"/>
    <col min="5" max="6" width="17" style="2" customWidth="1"/>
  </cols>
  <sheetData>
    <row r="1" spans="2:6" x14ac:dyDescent="0.25">
      <c r="B1" s="1" t="s">
        <v>40</v>
      </c>
    </row>
    <row r="2" spans="2:6" ht="31.5" x14ac:dyDescent="0.25">
      <c r="B2" s="3" t="s">
        <v>1</v>
      </c>
      <c r="C2" s="3" t="s">
        <v>41</v>
      </c>
      <c r="D2" s="3" t="s">
        <v>4</v>
      </c>
      <c r="E2" s="5" t="s">
        <v>5</v>
      </c>
      <c r="F2" s="5" t="s">
        <v>6</v>
      </c>
    </row>
    <row r="3" spans="2:6" x14ac:dyDescent="0.25">
      <c r="B3" s="6" t="s">
        <v>42</v>
      </c>
      <c r="C3" s="8">
        <v>200</v>
      </c>
      <c r="D3" s="9">
        <f>SUM(Table16[[#This Row],[ANNUAL COST]])</f>
        <v>200</v>
      </c>
      <c r="E3" s="30">
        <v>100</v>
      </c>
      <c r="F3" s="10">
        <f>Table16[[#This Row],[TOTAL COST]]-Table16[[#This Row],[REQUESTED FROM CTAC]]</f>
        <v>100</v>
      </c>
    </row>
    <row r="4" spans="2:6" x14ac:dyDescent="0.25">
      <c r="B4" s="11"/>
      <c r="C4" s="8"/>
      <c r="D4" s="14">
        <f>SUM(Table16[[#This Row],[ANNUAL COST]])</f>
        <v>0</v>
      </c>
      <c r="E4" s="31">
        <v>0</v>
      </c>
      <c r="F4" s="15">
        <f>Table16[[#This Row],[TOTAL COST]]-Table16[[#This Row],[REQUESTED FROM CTAC]]</f>
        <v>0</v>
      </c>
    </row>
    <row r="5" spans="2:6" x14ac:dyDescent="0.25">
      <c r="B5" s="11"/>
      <c r="C5" s="8"/>
      <c r="D5" s="14">
        <f>SUM(Table16[[#This Row],[ANNUAL COST]])</f>
        <v>0</v>
      </c>
      <c r="E5" s="31">
        <v>0</v>
      </c>
      <c r="F5" s="15">
        <f>Table16[[#This Row],[TOTAL COST]]-Table16[[#This Row],[REQUESTED FROM CTAC]]</f>
        <v>0</v>
      </c>
    </row>
    <row r="6" spans="2:6" x14ac:dyDescent="0.25">
      <c r="B6" s="11"/>
      <c r="C6" s="8"/>
      <c r="D6" s="14">
        <f>SUM(Table16[[#This Row],[ANNUAL COST]])</f>
        <v>0</v>
      </c>
      <c r="E6" s="31">
        <v>0</v>
      </c>
      <c r="F6" s="15">
        <f>Table16[[#This Row],[TOTAL COST]]-Table16[[#This Row],[REQUESTED FROM CTAC]]</f>
        <v>0</v>
      </c>
    </row>
    <row r="7" spans="2:6" x14ac:dyDescent="0.25">
      <c r="B7" s="11"/>
      <c r="C7" s="8"/>
      <c r="D7" s="14">
        <f>SUM(Table16[[#This Row],[ANNUAL COST]])</f>
        <v>0</v>
      </c>
      <c r="E7" s="31">
        <v>0</v>
      </c>
      <c r="F7" s="15">
        <f>Table16[[#This Row],[TOTAL COST]]-Table16[[#This Row],[REQUESTED FROM CTAC]]</f>
        <v>0</v>
      </c>
    </row>
    <row r="8" spans="2:6" x14ac:dyDescent="0.25">
      <c r="B8" s="11"/>
      <c r="C8" s="8"/>
      <c r="D8" s="14">
        <f>SUM(Table16[[#This Row],[ANNUAL COST]])</f>
        <v>0</v>
      </c>
      <c r="E8" s="31">
        <v>0</v>
      </c>
      <c r="F8" s="15">
        <f>Table16[[#This Row],[TOTAL COST]]-Table16[[#This Row],[REQUESTED FROM CTAC]]</f>
        <v>0</v>
      </c>
    </row>
    <row r="9" spans="2:6" x14ac:dyDescent="0.25">
      <c r="B9" s="11"/>
      <c r="C9" s="8"/>
      <c r="D9" s="14">
        <f>SUM(Table16[[#This Row],[ANNUAL COST]])</f>
        <v>0</v>
      </c>
      <c r="E9" s="31">
        <v>0</v>
      </c>
      <c r="F9" s="15">
        <f>Table16[[#This Row],[TOTAL COST]]-Table16[[#This Row],[REQUESTED FROM CTAC]]</f>
        <v>0</v>
      </c>
    </row>
    <row r="10" spans="2:6" x14ac:dyDescent="0.25">
      <c r="B10" s="11"/>
      <c r="C10" s="8"/>
      <c r="D10" s="14">
        <f>SUM(Table16[[#This Row],[ANNUAL COST]])</f>
        <v>0</v>
      </c>
      <c r="E10" s="31">
        <v>0</v>
      </c>
      <c r="F10" s="15">
        <f>Table16[[#This Row],[TOTAL COST]]-Table16[[#This Row],[REQUESTED FROM CTAC]]</f>
        <v>0</v>
      </c>
    </row>
    <row r="11" spans="2:6" x14ac:dyDescent="0.25">
      <c r="B11" s="11"/>
      <c r="C11" s="8"/>
      <c r="D11" s="14">
        <f>SUM(Table16[[#This Row],[ANNUAL COST]])</f>
        <v>0</v>
      </c>
      <c r="E11" s="31">
        <v>0</v>
      </c>
      <c r="F11" s="15">
        <f>Table16[[#This Row],[TOTAL COST]]-Table16[[#This Row],[REQUESTED FROM CTAC]]</f>
        <v>0</v>
      </c>
    </row>
    <row r="12" spans="2:6" x14ac:dyDescent="0.25">
      <c r="B12" s="11"/>
      <c r="C12" s="8"/>
      <c r="D12" s="14">
        <f>SUM(Table16[[#This Row],[ANNUAL COST]])</f>
        <v>0</v>
      </c>
      <c r="E12" s="31">
        <v>0</v>
      </c>
      <c r="F12" s="15">
        <f>Table16[[#This Row],[TOTAL COST]]-Table16[[#This Row],[REQUESTED FROM CTAC]]</f>
        <v>0</v>
      </c>
    </row>
    <row r="13" spans="2:6" x14ac:dyDescent="0.25">
      <c r="B13" s="11"/>
      <c r="C13" s="8"/>
      <c r="D13" s="14">
        <f>SUM(Table16[[#This Row],[ANNUAL COST]])</f>
        <v>0</v>
      </c>
      <c r="E13" s="31">
        <v>0</v>
      </c>
      <c r="F13" s="15">
        <f>Table16[[#This Row],[TOTAL COST]]-Table16[[#This Row],[REQUESTED FROM CTAC]]</f>
        <v>0</v>
      </c>
    </row>
    <row r="14" spans="2:6" x14ac:dyDescent="0.25">
      <c r="B14" s="11"/>
      <c r="C14" s="8"/>
      <c r="D14" s="14">
        <f>SUM(Table16[[#This Row],[ANNUAL COST]])</f>
        <v>0</v>
      </c>
      <c r="E14" s="31">
        <v>0</v>
      </c>
      <c r="F14" s="15">
        <f>Table16[[#This Row],[TOTAL COST]]-Table16[[#This Row],[REQUESTED FROM CTAC]]</f>
        <v>0</v>
      </c>
    </row>
    <row r="15" spans="2:6" x14ac:dyDescent="0.25">
      <c r="B15" s="11"/>
      <c r="C15" s="8"/>
      <c r="D15" s="14">
        <f>SUM(Table16[[#This Row],[ANNUAL COST]])</f>
        <v>0</v>
      </c>
      <c r="E15" s="31">
        <v>0</v>
      </c>
      <c r="F15" s="15">
        <f>Table16[[#This Row],[TOTAL COST]]-Table16[[#This Row],[REQUESTED FROM CTAC]]</f>
        <v>0</v>
      </c>
    </row>
    <row r="16" spans="2:6" x14ac:dyDescent="0.25">
      <c r="B16" s="11"/>
      <c r="C16" s="8"/>
      <c r="D16" s="14">
        <f>SUM(Table16[[#This Row],[ANNUAL COST]])</f>
        <v>0</v>
      </c>
      <c r="E16" s="31">
        <v>0</v>
      </c>
      <c r="F16" s="15">
        <f>Table16[[#This Row],[TOTAL COST]]-Table16[[#This Row],[REQUESTED FROM CTAC]]</f>
        <v>0</v>
      </c>
    </row>
    <row r="17" spans="2:6" x14ac:dyDescent="0.25">
      <c r="B17" s="11"/>
      <c r="C17" s="8"/>
      <c r="D17" s="14">
        <f>SUM(Table16[[#This Row],[ANNUAL COST]])</f>
        <v>0</v>
      </c>
      <c r="E17" s="31">
        <v>0</v>
      </c>
      <c r="F17" s="15">
        <f>Table16[[#This Row],[TOTAL COST]]-Table16[[#This Row],[REQUESTED FROM CTAC]]</f>
        <v>0</v>
      </c>
    </row>
    <row r="18" spans="2:6" x14ac:dyDescent="0.25">
      <c r="B18" s="11"/>
      <c r="C18" s="8"/>
      <c r="D18" s="14">
        <f>SUM(Table16[[#This Row],[ANNUAL COST]])</f>
        <v>0</v>
      </c>
      <c r="E18" s="31">
        <v>0</v>
      </c>
      <c r="F18" s="15">
        <f>Table16[[#This Row],[TOTAL COST]]-Table16[[#This Row],[REQUESTED FROM CTAC]]</f>
        <v>0</v>
      </c>
    </row>
    <row r="19" spans="2:6" x14ac:dyDescent="0.25">
      <c r="B19" s="16"/>
      <c r="C19" s="18" t="s">
        <v>4</v>
      </c>
      <c r="D19" s="19">
        <f>SUM(D4:D18)</f>
        <v>0</v>
      </c>
      <c r="E19" s="19">
        <f t="shared" ref="E19:F19" si="0">SUM(E4:E18)</f>
        <v>0</v>
      </c>
      <c r="F19" s="19">
        <f t="shared" si="0"/>
        <v>0</v>
      </c>
    </row>
    <row r="21" spans="2:6" x14ac:dyDescent="0.25">
      <c r="B21" s="1"/>
    </row>
    <row r="22" spans="2:6" x14ac:dyDescent="0.25">
      <c r="B22" s="1"/>
    </row>
    <row r="23" spans="2:6" x14ac:dyDescent="0.25">
      <c r="B23" s="1"/>
    </row>
    <row r="24" spans="2:6" x14ac:dyDescent="0.25">
      <c r="B24" s="1"/>
    </row>
    <row r="25" spans="2:6" x14ac:dyDescent="0.25">
      <c r="B25" s="1"/>
    </row>
    <row r="26" spans="2:6" x14ac:dyDescent="0.25">
      <c r="B26" s="1"/>
    </row>
    <row r="27" spans="2:6" ht="16.5" thickBot="1" x14ac:dyDescent="0.3">
      <c r="B27" s="42" t="s">
        <v>43</v>
      </c>
    </row>
    <row r="28" spans="2:6" ht="15" x14ac:dyDescent="0.25">
      <c r="B28" s="168"/>
      <c r="C28" s="169"/>
      <c r="D28" s="169"/>
      <c r="E28" s="169"/>
      <c r="F28" s="170"/>
    </row>
    <row r="29" spans="2:6" ht="15" x14ac:dyDescent="0.25">
      <c r="B29" s="171"/>
      <c r="C29" s="172"/>
      <c r="D29" s="172"/>
      <c r="E29" s="172"/>
      <c r="F29" s="173"/>
    </row>
    <row r="30" spans="2:6" ht="15" x14ac:dyDescent="0.25">
      <c r="B30" s="171"/>
      <c r="C30" s="172"/>
      <c r="D30" s="172"/>
      <c r="E30" s="172"/>
      <c r="F30" s="173"/>
    </row>
    <row r="31" spans="2:6" ht="15" x14ac:dyDescent="0.25">
      <c r="B31" s="171"/>
      <c r="C31" s="172"/>
      <c r="D31" s="172"/>
      <c r="E31" s="172"/>
      <c r="F31" s="173"/>
    </row>
    <row r="32" spans="2:6" ht="15" x14ac:dyDescent="0.25">
      <c r="B32" s="171"/>
      <c r="C32" s="172"/>
      <c r="D32" s="172"/>
      <c r="E32" s="172"/>
      <c r="F32" s="173"/>
    </row>
    <row r="33" spans="2:6" ht="15" x14ac:dyDescent="0.25">
      <c r="B33" s="171"/>
      <c r="C33" s="172"/>
      <c r="D33" s="172"/>
      <c r="E33" s="172"/>
      <c r="F33" s="173"/>
    </row>
    <row r="34" spans="2:6" ht="15" x14ac:dyDescent="0.25">
      <c r="B34" s="171"/>
      <c r="C34" s="172"/>
      <c r="D34" s="172"/>
      <c r="E34" s="172"/>
      <c r="F34" s="173"/>
    </row>
    <row r="35" spans="2:6" ht="15" x14ac:dyDescent="0.25">
      <c r="B35" s="171"/>
      <c r="C35" s="172"/>
      <c r="D35" s="172"/>
      <c r="E35" s="172"/>
      <c r="F35" s="173"/>
    </row>
    <row r="36" spans="2:6" ht="15" x14ac:dyDescent="0.25">
      <c r="B36" s="171"/>
      <c r="C36" s="172"/>
      <c r="D36" s="172"/>
      <c r="E36" s="172"/>
      <c r="F36" s="173"/>
    </row>
    <row r="37" spans="2:6" ht="15" x14ac:dyDescent="0.25">
      <c r="B37" s="171"/>
      <c r="C37" s="172"/>
      <c r="D37" s="172"/>
      <c r="E37" s="172"/>
      <c r="F37" s="173"/>
    </row>
    <row r="38" spans="2:6" ht="15" x14ac:dyDescent="0.25">
      <c r="B38" s="171"/>
      <c r="C38" s="172"/>
      <c r="D38" s="172"/>
      <c r="E38" s="172"/>
      <c r="F38" s="173"/>
    </row>
    <row r="39" spans="2:6" thickBot="1" x14ac:dyDescent="0.3">
      <c r="B39" s="174"/>
      <c r="C39" s="175"/>
      <c r="D39" s="175"/>
      <c r="E39" s="175"/>
      <c r="F39" s="176"/>
    </row>
  </sheetData>
  <mergeCells count="1">
    <mergeCell ref="B28:F39"/>
  </mergeCells>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8193" r:id="rId4">
          <objectPr defaultSize="0" r:id="rId5">
            <anchor moveWithCells="1">
              <from>
                <xdr:col>1</xdr:col>
                <xdr:colOff>47625</xdr:colOff>
                <xdr:row>20</xdr:row>
                <xdr:rowOff>0</xdr:rowOff>
              </from>
              <to>
                <xdr:col>5</xdr:col>
                <xdr:colOff>857250</xdr:colOff>
                <xdr:row>25</xdr:row>
                <xdr:rowOff>0</xdr:rowOff>
              </to>
            </anchor>
          </objectPr>
        </oleObject>
      </mc:Choice>
      <mc:Fallback>
        <oleObject progId="Word.Document.12" shapeId="8193" r:id="rId4"/>
      </mc:Fallback>
    </mc:AlternateContent>
  </oleObjects>
  <tableParts count="1">
    <tablePart r:id="rId6"/>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2102D-DA8C-4855-BCB8-C453802ED01F}">
  <dimension ref="B1:G46"/>
  <sheetViews>
    <sheetView topLeftCell="A3" workbookViewId="0">
      <selection activeCell="I31" sqref="I31"/>
    </sheetView>
  </sheetViews>
  <sheetFormatPr defaultRowHeight="15.75" x14ac:dyDescent="0.25"/>
  <cols>
    <col min="2" max="2" width="44.5703125" style="2" customWidth="1"/>
    <col min="3" max="4" width="15.85546875" style="2" customWidth="1"/>
    <col min="5" max="5" width="18.28515625" style="2" customWidth="1"/>
    <col min="6" max="6" width="17" style="2" customWidth="1"/>
    <col min="7" max="7" width="22" style="2" customWidth="1"/>
  </cols>
  <sheetData>
    <row r="1" spans="2:7" x14ac:dyDescent="0.25">
      <c r="B1" s="1" t="s">
        <v>34</v>
      </c>
    </row>
    <row r="2" spans="2:7" ht="31.5" x14ac:dyDescent="0.25">
      <c r="B2" s="3" t="s">
        <v>35</v>
      </c>
      <c r="C2" s="4" t="s">
        <v>36</v>
      </c>
      <c r="D2" s="3" t="s">
        <v>37</v>
      </c>
      <c r="E2" s="3" t="s">
        <v>4</v>
      </c>
      <c r="F2" s="5" t="s">
        <v>5</v>
      </c>
      <c r="G2" s="5" t="s">
        <v>6</v>
      </c>
    </row>
    <row r="3" spans="2:7" x14ac:dyDescent="0.25">
      <c r="B3" s="33" t="s">
        <v>38</v>
      </c>
      <c r="C3" s="34">
        <v>12</v>
      </c>
      <c r="D3" s="35">
        <v>200</v>
      </c>
      <c r="E3" s="36">
        <f>SUM(Table1615[[#This Row],[SEESIONS OR HOURS]]*Table1615[[#This Row],[RATE]])</f>
        <v>2400</v>
      </c>
      <c r="F3" s="37">
        <v>0</v>
      </c>
      <c r="G3" s="38">
        <f>Table1615[[#This Row],[TOTAL COST]]-Table1615[[#This Row],[REQUESTED FROM CTAC]]</f>
        <v>2400</v>
      </c>
    </row>
    <row r="4" spans="2:7" x14ac:dyDescent="0.25">
      <c r="B4" s="11"/>
      <c r="C4" s="39"/>
      <c r="D4" s="40"/>
      <c r="E4" s="14">
        <f>SUM(Table1615[[#This Row],[SEESIONS OR HOURS]]*Table1615[[#This Row],[RATE]])</f>
        <v>0</v>
      </c>
      <c r="F4" s="31">
        <v>0</v>
      </c>
      <c r="G4" s="15">
        <f>Table1615[[#This Row],[TOTAL COST]]-Table1615[[#This Row],[REQUESTED FROM CTAC]]</f>
        <v>0</v>
      </c>
    </row>
    <row r="5" spans="2:7" x14ac:dyDescent="0.25">
      <c r="B5" s="11"/>
      <c r="C5" s="39"/>
      <c r="D5" s="40"/>
      <c r="E5" s="14">
        <f>SUM(Table1615[[#This Row],[SEESIONS OR HOURS]]*Table1615[[#This Row],[RATE]])</f>
        <v>0</v>
      </c>
      <c r="F5" s="31">
        <v>0</v>
      </c>
      <c r="G5" s="15">
        <f>Table1615[[#This Row],[TOTAL COST]]-Table1615[[#This Row],[REQUESTED FROM CTAC]]</f>
        <v>0</v>
      </c>
    </row>
    <row r="6" spans="2:7" x14ac:dyDescent="0.25">
      <c r="B6" s="11"/>
      <c r="C6" s="39"/>
      <c r="D6" s="40"/>
      <c r="E6" s="14">
        <f>SUM(Table1615[[#This Row],[SEESIONS OR HOURS]]*Table1615[[#This Row],[RATE]])</f>
        <v>0</v>
      </c>
      <c r="F6" s="31">
        <v>0</v>
      </c>
      <c r="G6" s="15">
        <f>Table1615[[#This Row],[TOTAL COST]]-Table1615[[#This Row],[REQUESTED FROM CTAC]]</f>
        <v>0</v>
      </c>
    </row>
    <row r="7" spans="2:7" x14ac:dyDescent="0.25">
      <c r="B7" s="11"/>
      <c r="C7" s="39"/>
      <c r="D7" s="40"/>
      <c r="E7" s="14">
        <f>SUM(Table1615[[#This Row],[SEESIONS OR HOURS]]*Table1615[[#This Row],[RATE]])</f>
        <v>0</v>
      </c>
      <c r="F7" s="31">
        <v>0</v>
      </c>
      <c r="G7" s="15">
        <f>Table1615[[#This Row],[TOTAL COST]]-Table1615[[#This Row],[REQUESTED FROM CTAC]]</f>
        <v>0</v>
      </c>
    </row>
    <row r="8" spans="2:7" x14ac:dyDescent="0.25">
      <c r="B8" s="11"/>
      <c r="C8" s="39"/>
      <c r="D8" s="40"/>
      <c r="E8" s="14">
        <f>SUM(Table1615[[#This Row],[SEESIONS OR HOURS]]*Table1615[[#This Row],[RATE]])</f>
        <v>0</v>
      </c>
      <c r="F8" s="31">
        <v>0</v>
      </c>
      <c r="G8" s="15">
        <f>Table1615[[#This Row],[TOTAL COST]]-Table1615[[#This Row],[REQUESTED FROM CTAC]]</f>
        <v>0</v>
      </c>
    </row>
    <row r="9" spans="2:7" x14ac:dyDescent="0.25">
      <c r="B9" s="11"/>
      <c r="C9" s="39"/>
      <c r="D9" s="40"/>
      <c r="E9" s="14">
        <f>SUM(Table1615[[#This Row],[SEESIONS OR HOURS]]*Table1615[[#This Row],[RATE]])</f>
        <v>0</v>
      </c>
      <c r="F9" s="31">
        <v>0</v>
      </c>
      <c r="G9" s="15">
        <f>Table1615[[#This Row],[TOTAL COST]]-Table1615[[#This Row],[REQUESTED FROM CTAC]]</f>
        <v>0</v>
      </c>
    </row>
    <row r="10" spans="2:7" x14ac:dyDescent="0.25">
      <c r="B10" s="11"/>
      <c r="C10" s="39"/>
      <c r="D10" s="40"/>
      <c r="E10" s="14">
        <f>SUM(Table1615[[#This Row],[SEESIONS OR HOURS]]*Table1615[[#This Row],[RATE]])</f>
        <v>0</v>
      </c>
      <c r="F10" s="31">
        <v>0</v>
      </c>
      <c r="G10" s="15">
        <f>Table1615[[#This Row],[TOTAL COST]]-Table1615[[#This Row],[REQUESTED FROM CTAC]]</f>
        <v>0</v>
      </c>
    </row>
    <row r="11" spans="2:7" x14ac:dyDescent="0.25">
      <c r="B11" s="11"/>
      <c r="C11" s="39"/>
      <c r="D11" s="40"/>
      <c r="E11" s="14">
        <f>SUM(Table1615[[#This Row],[SEESIONS OR HOURS]]*Table1615[[#This Row],[RATE]])</f>
        <v>0</v>
      </c>
      <c r="F11" s="31">
        <v>0</v>
      </c>
      <c r="G11" s="15">
        <f>Table1615[[#This Row],[TOTAL COST]]-Table1615[[#This Row],[REQUESTED FROM CTAC]]</f>
        <v>0</v>
      </c>
    </row>
    <row r="12" spans="2:7" x14ac:dyDescent="0.25">
      <c r="B12" s="11"/>
      <c r="C12" s="39"/>
      <c r="D12" s="40"/>
      <c r="E12" s="14">
        <f>SUM(Table1615[[#This Row],[SEESIONS OR HOURS]]*Table1615[[#This Row],[RATE]])</f>
        <v>0</v>
      </c>
      <c r="F12" s="31">
        <v>0</v>
      </c>
      <c r="G12" s="15">
        <f>Table1615[[#This Row],[TOTAL COST]]-Table1615[[#This Row],[REQUESTED FROM CTAC]]</f>
        <v>0</v>
      </c>
    </row>
    <row r="13" spans="2:7" x14ac:dyDescent="0.25">
      <c r="B13" s="11"/>
      <c r="C13" s="39"/>
      <c r="D13" s="40"/>
      <c r="E13" s="14">
        <f>SUM(Table1615[[#This Row],[SEESIONS OR HOURS]]*Table1615[[#This Row],[RATE]])</f>
        <v>0</v>
      </c>
      <c r="F13" s="31">
        <v>0</v>
      </c>
      <c r="G13" s="15">
        <f>Table1615[[#This Row],[TOTAL COST]]-Table1615[[#This Row],[REQUESTED FROM CTAC]]</f>
        <v>0</v>
      </c>
    </row>
    <row r="14" spans="2:7" x14ac:dyDescent="0.25">
      <c r="B14" s="11"/>
      <c r="C14" s="39"/>
      <c r="D14" s="40"/>
      <c r="E14" s="14">
        <f>SUM(Table1615[[#This Row],[SEESIONS OR HOURS]]*Table1615[[#This Row],[RATE]])</f>
        <v>0</v>
      </c>
      <c r="F14" s="31">
        <v>0</v>
      </c>
      <c r="G14" s="15">
        <f>Table1615[[#This Row],[TOTAL COST]]-Table1615[[#This Row],[REQUESTED FROM CTAC]]</f>
        <v>0</v>
      </c>
    </row>
    <row r="15" spans="2:7" x14ac:dyDescent="0.25">
      <c r="B15" s="11"/>
      <c r="C15" s="39"/>
      <c r="D15" s="40"/>
      <c r="E15" s="14">
        <f>SUM(Table1615[[#This Row],[SEESIONS OR HOURS]]*Table1615[[#This Row],[RATE]])</f>
        <v>0</v>
      </c>
      <c r="F15" s="31">
        <v>0</v>
      </c>
      <c r="G15" s="15">
        <f>Table1615[[#This Row],[TOTAL COST]]-Table1615[[#This Row],[REQUESTED FROM CTAC]]</f>
        <v>0</v>
      </c>
    </row>
    <row r="16" spans="2:7" x14ac:dyDescent="0.25">
      <c r="B16" s="11"/>
      <c r="C16" s="39"/>
      <c r="D16" s="40"/>
      <c r="E16" s="14">
        <f>SUM(Table1615[[#This Row],[SEESIONS OR HOURS]]*Table1615[[#This Row],[RATE]])</f>
        <v>0</v>
      </c>
      <c r="F16" s="31">
        <v>0</v>
      </c>
      <c r="G16" s="15">
        <f>Table1615[[#This Row],[TOTAL COST]]-Table1615[[#This Row],[REQUESTED FROM CTAC]]</f>
        <v>0</v>
      </c>
    </row>
    <row r="17" spans="2:7" x14ac:dyDescent="0.25">
      <c r="B17" s="11"/>
      <c r="C17" s="39"/>
      <c r="D17" s="40"/>
      <c r="E17" s="14">
        <f>SUM(Table1615[[#This Row],[SEESIONS OR HOURS]]*Table1615[[#This Row],[RATE]])</f>
        <v>0</v>
      </c>
      <c r="F17" s="31">
        <v>0</v>
      </c>
      <c r="G17" s="15">
        <f>Table1615[[#This Row],[TOTAL COST]]-Table1615[[#This Row],[REQUESTED FROM CTAC]]</f>
        <v>0</v>
      </c>
    </row>
    <row r="18" spans="2:7" x14ac:dyDescent="0.25">
      <c r="B18" s="11"/>
      <c r="C18" s="39"/>
      <c r="D18" s="40"/>
      <c r="E18" s="14">
        <f>SUM(Table1615[[#This Row],[SEESIONS OR HOURS]]*Table1615[[#This Row],[RATE]])</f>
        <v>0</v>
      </c>
      <c r="F18" s="31">
        <v>0</v>
      </c>
      <c r="G18" s="15">
        <f>Table1615[[#This Row],[TOTAL COST]]-Table1615[[#This Row],[REQUESTED FROM CTAC]]</f>
        <v>0</v>
      </c>
    </row>
    <row r="19" spans="2:7" x14ac:dyDescent="0.25">
      <c r="B19" s="16"/>
      <c r="C19" s="18"/>
      <c r="D19" s="18" t="s">
        <v>4</v>
      </c>
      <c r="E19" s="19">
        <f>SUM(E4:E18)</f>
        <v>0</v>
      </c>
      <c r="F19" s="19">
        <f t="shared" ref="F19:G19" si="0">SUM(F4:F18)</f>
        <v>0</v>
      </c>
      <c r="G19" s="19">
        <f t="shared" si="0"/>
        <v>0</v>
      </c>
    </row>
    <row r="20" spans="2:7" x14ac:dyDescent="0.25">
      <c r="C20" s="22"/>
      <c r="D20" s="22"/>
      <c r="E20" s="23"/>
      <c r="F20" s="23"/>
      <c r="G20" s="23"/>
    </row>
    <row r="21" spans="2:7" x14ac:dyDescent="0.25">
      <c r="C21" s="22"/>
      <c r="D21" s="22"/>
      <c r="E21" s="23"/>
      <c r="F21" s="23"/>
      <c r="G21" s="23"/>
    </row>
    <row r="22" spans="2:7" x14ac:dyDescent="0.25">
      <c r="C22" s="22"/>
      <c r="D22" s="22"/>
      <c r="E22" s="23"/>
      <c r="F22" s="23"/>
      <c r="G22" s="23"/>
    </row>
    <row r="23" spans="2:7" x14ac:dyDescent="0.25">
      <c r="C23" s="22"/>
      <c r="D23" s="22"/>
      <c r="E23" s="23"/>
      <c r="F23" s="23"/>
      <c r="G23" s="23"/>
    </row>
    <row r="24" spans="2:7" x14ac:dyDescent="0.25">
      <c r="C24" s="22"/>
      <c r="D24" s="22"/>
      <c r="E24" s="23"/>
      <c r="F24" s="23"/>
      <c r="G24" s="23"/>
    </row>
    <row r="25" spans="2:7" x14ac:dyDescent="0.25">
      <c r="C25" s="22"/>
      <c r="D25" s="22"/>
      <c r="E25" s="23"/>
      <c r="F25" s="23"/>
      <c r="G25" s="23"/>
    </row>
    <row r="26" spans="2:7" x14ac:dyDescent="0.25">
      <c r="C26" s="22"/>
      <c r="D26" s="22"/>
      <c r="E26" s="23"/>
      <c r="F26" s="23"/>
      <c r="G26" s="23"/>
    </row>
    <row r="27" spans="2:7" x14ac:dyDescent="0.25">
      <c r="C27" s="22"/>
      <c r="D27" s="22"/>
      <c r="E27" s="23"/>
      <c r="F27" s="23"/>
      <c r="G27" s="23"/>
    </row>
    <row r="28" spans="2:7" x14ac:dyDescent="0.25">
      <c r="C28" s="22"/>
      <c r="D28" s="22"/>
      <c r="E28" s="23"/>
      <c r="F28" s="23"/>
      <c r="G28" s="23"/>
    </row>
    <row r="29" spans="2:7" x14ac:dyDescent="0.25">
      <c r="C29" s="22"/>
      <c r="D29" s="22"/>
      <c r="E29" s="23"/>
      <c r="F29" s="23"/>
      <c r="G29" s="23"/>
    </row>
    <row r="30" spans="2:7" x14ac:dyDescent="0.25">
      <c r="C30" s="22"/>
      <c r="D30" s="22"/>
      <c r="E30" s="23"/>
      <c r="F30" s="23"/>
      <c r="G30" s="23"/>
    </row>
    <row r="31" spans="2:7" x14ac:dyDescent="0.25">
      <c r="C31" s="22"/>
      <c r="D31" s="22"/>
      <c r="E31" s="23"/>
      <c r="F31" s="23"/>
      <c r="G31" s="23"/>
    </row>
    <row r="32" spans="2:7" x14ac:dyDescent="0.25">
      <c r="C32" s="22"/>
      <c r="D32" s="22"/>
      <c r="E32" s="23"/>
      <c r="F32" s="23"/>
      <c r="G32" s="23"/>
    </row>
    <row r="33" spans="2:7" x14ac:dyDescent="0.25">
      <c r="C33" s="22"/>
      <c r="D33" s="22"/>
      <c r="E33" s="23"/>
      <c r="F33" s="23"/>
      <c r="G33" s="23"/>
    </row>
    <row r="34" spans="2:7" x14ac:dyDescent="0.25">
      <c r="C34" s="22"/>
      <c r="D34" s="22"/>
      <c r="E34" s="23"/>
      <c r="F34" s="23"/>
      <c r="G34" s="23"/>
    </row>
    <row r="35" spans="2:7" x14ac:dyDescent="0.25">
      <c r="C35" s="22"/>
      <c r="D35" s="22"/>
      <c r="E35" s="23"/>
      <c r="F35" s="23"/>
      <c r="G35" s="23"/>
    </row>
    <row r="36" spans="2:7" ht="16.5" thickBot="1" x14ac:dyDescent="0.3">
      <c r="B36" s="41" t="s">
        <v>39</v>
      </c>
      <c r="C36" s="22"/>
      <c r="D36" s="22"/>
      <c r="E36" s="23"/>
      <c r="F36" s="23"/>
      <c r="G36" s="23"/>
    </row>
    <row r="37" spans="2:7" ht="15" x14ac:dyDescent="0.25">
      <c r="B37" s="158"/>
      <c r="C37" s="150"/>
      <c r="D37" s="150"/>
      <c r="E37" s="150"/>
      <c r="F37" s="150"/>
      <c r="G37" s="151"/>
    </row>
    <row r="38" spans="2:7" ht="15" x14ac:dyDescent="0.25">
      <c r="B38" s="152"/>
      <c r="C38" s="153"/>
      <c r="D38" s="153"/>
      <c r="E38" s="153"/>
      <c r="F38" s="153"/>
      <c r="G38" s="154"/>
    </row>
    <row r="39" spans="2:7" ht="15" x14ac:dyDescent="0.25">
      <c r="B39" s="152"/>
      <c r="C39" s="153"/>
      <c r="D39" s="153"/>
      <c r="E39" s="153"/>
      <c r="F39" s="153"/>
      <c r="G39" s="154"/>
    </row>
    <row r="40" spans="2:7" ht="15" x14ac:dyDescent="0.25">
      <c r="B40" s="152"/>
      <c r="C40" s="153"/>
      <c r="D40" s="153"/>
      <c r="E40" s="153"/>
      <c r="F40" s="153"/>
      <c r="G40" s="154"/>
    </row>
    <row r="41" spans="2:7" ht="15" x14ac:dyDescent="0.25">
      <c r="B41" s="152"/>
      <c r="C41" s="153"/>
      <c r="D41" s="153"/>
      <c r="E41" s="153"/>
      <c r="F41" s="153"/>
      <c r="G41" s="154"/>
    </row>
    <row r="42" spans="2:7" ht="15" x14ac:dyDescent="0.25">
      <c r="B42" s="152"/>
      <c r="C42" s="153"/>
      <c r="D42" s="153"/>
      <c r="E42" s="153"/>
      <c r="F42" s="153"/>
      <c r="G42" s="154"/>
    </row>
    <row r="43" spans="2:7" ht="15" x14ac:dyDescent="0.25">
      <c r="B43" s="152"/>
      <c r="C43" s="153"/>
      <c r="D43" s="153"/>
      <c r="E43" s="153"/>
      <c r="F43" s="153"/>
      <c r="G43" s="154"/>
    </row>
    <row r="44" spans="2:7" ht="15" x14ac:dyDescent="0.25">
      <c r="B44" s="152"/>
      <c r="C44" s="153"/>
      <c r="D44" s="153"/>
      <c r="E44" s="153"/>
      <c r="F44" s="153"/>
      <c r="G44" s="154"/>
    </row>
    <row r="45" spans="2:7" ht="15" x14ac:dyDescent="0.25">
      <c r="B45" s="152"/>
      <c r="C45" s="153"/>
      <c r="D45" s="153"/>
      <c r="E45" s="153"/>
      <c r="F45" s="153"/>
      <c r="G45" s="154"/>
    </row>
    <row r="46" spans="2:7" thickBot="1" x14ac:dyDescent="0.3">
      <c r="B46" s="155"/>
      <c r="C46" s="156"/>
      <c r="D46" s="156"/>
      <c r="E46" s="156"/>
      <c r="F46" s="156"/>
      <c r="G46" s="157"/>
    </row>
  </sheetData>
  <mergeCells count="1">
    <mergeCell ref="B37:G46"/>
  </mergeCells>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7169" r:id="rId4">
          <objectPr defaultSize="0" r:id="rId5">
            <anchor moveWithCells="1">
              <from>
                <xdr:col>1</xdr:col>
                <xdr:colOff>76200</xdr:colOff>
                <xdr:row>20</xdr:row>
                <xdr:rowOff>95250</xdr:rowOff>
              </from>
              <to>
                <xdr:col>6</xdr:col>
                <xdr:colOff>866775</xdr:colOff>
                <xdr:row>34</xdr:row>
                <xdr:rowOff>28575</xdr:rowOff>
              </to>
            </anchor>
          </objectPr>
        </oleObject>
      </mc:Choice>
      <mc:Fallback>
        <oleObject progId="Word.Document.12" shapeId="7169" r:id="rId4"/>
      </mc:Fallback>
    </mc:AlternateContent>
  </oleObjects>
  <tableParts count="1">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32CC1-61D3-4A66-BD7A-8AAE41E1773C}">
  <dimension ref="B1:G37"/>
  <sheetViews>
    <sheetView workbookViewId="0">
      <selection activeCell="J21" sqref="J21"/>
    </sheetView>
  </sheetViews>
  <sheetFormatPr defaultRowHeight="15.75" x14ac:dyDescent="0.25"/>
  <cols>
    <col min="2" max="2" width="52.140625" style="2" customWidth="1"/>
    <col min="3" max="3" width="17.28515625" style="2" customWidth="1"/>
    <col min="4" max="4" width="19" style="2" customWidth="1"/>
    <col min="5" max="5" width="18.28515625" style="2" customWidth="1"/>
    <col min="6" max="6" width="17" style="2" customWidth="1"/>
    <col min="7" max="7" width="11" style="2" bestFit="1" customWidth="1"/>
  </cols>
  <sheetData>
    <row r="1" spans="2:7" x14ac:dyDescent="0.25">
      <c r="B1" s="1" t="s">
        <v>28</v>
      </c>
    </row>
    <row r="2" spans="2:7" ht="47.25" x14ac:dyDescent="0.25">
      <c r="B2" s="3" t="s">
        <v>29</v>
      </c>
      <c r="C2" s="4" t="s">
        <v>30</v>
      </c>
      <c r="D2" s="4" t="s">
        <v>31</v>
      </c>
      <c r="E2" s="3" t="s">
        <v>4</v>
      </c>
      <c r="F2" s="5" t="s">
        <v>5</v>
      </c>
      <c r="G2" s="5" t="s">
        <v>6</v>
      </c>
    </row>
    <row r="3" spans="2:7" x14ac:dyDescent="0.25">
      <c r="B3" s="6" t="s">
        <v>32</v>
      </c>
      <c r="C3" s="7">
        <v>4</v>
      </c>
      <c r="D3" s="8">
        <v>1100</v>
      </c>
      <c r="E3" s="9">
        <f>Table1678[[#This Row],[QUANTITY / STAFF]]*Table1678[[#This Row],[COST EACH / ENROLLMENT]]</f>
        <v>4400</v>
      </c>
      <c r="F3" s="30">
        <v>0</v>
      </c>
      <c r="G3" s="10">
        <f>Table1678[[#This Row],[TOTAL COST]]-Table1678[[#This Row],[REQUESTED FROM CTAC]]</f>
        <v>4400</v>
      </c>
    </row>
    <row r="4" spans="2:7" x14ac:dyDescent="0.25">
      <c r="B4" s="26"/>
      <c r="C4" s="27"/>
      <c r="D4" s="28"/>
      <c r="E4" s="14">
        <f>Table1678[[#This Row],[QUANTITY / STAFF]]*Table1678[[#This Row],[COST EACH / ENROLLMENT]]</f>
        <v>0</v>
      </c>
      <c r="F4" s="31">
        <v>0</v>
      </c>
      <c r="G4" s="15">
        <f>Table1678[[#This Row],[TOTAL COST]]-Table1678[[#This Row],[REQUESTED FROM CTAC]]</f>
        <v>0</v>
      </c>
    </row>
    <row r="5" spans="2:7" x14ac:dyDescent="0.25">
      <c r="B5" s="26"/>
      <c r="C5" s="27"/>
      <c r="D5" s="28"/>
      <c r="E5" s="14">
        <f>Table1678[[#This Row],[QUANTITY / STAFF]]*Table1678[[#This Row],[COST EACH / ENROLLMENT]]</f>
        <v>0</v>
      </c>
      <c r="F5" s="31">
        <v>0</v>
      </c>
      <c r="G5" s="15">
        <f>Table1678[[#This Row],[TOTAL COST]]-Table1678[[#This Row],[REQUESTED FROM CTAC]]</f>
        <v>0</v>
      </c>
    </row>
    <row r="6" spans="2:7" x14ac:dyDescent="0.25">
      <c r="B6" s="26"/>
      <c r="C6" s="27"/>
      <c r="D6" s="28"/>
      <c r="E6" s="14">
        <f>Table1678[[#This Row],[QUANTITY / STAFF]]*Table1678[[#This Row],[COST EACH / ENROLLMENT]]</f>
        <v>0</v>
      </c>
      <c r="F6" s="31">
        <v>0</v>
      </c>
      <c r="G6" s="15">
        <f>Table1678[[#This Row],[TOTAL COST]]-Table1678[[#This Row],[REQUESTED FROM CTAC]]</f>
        <v>0</v>
      </c>
    </row>
    <row r="7" spans="2:7" x14ac:dyDescent="0.25">
      <c r="B7" s="26"/>
      <c r="C7" s="27"/>
      <c r="D7" s="28"/>
      <c r="E7" s="14">
        <f>Table1678[[#This Row],[QUANTITY / STAFF]]*Table1678[[#This Row],[COST EACH / ENROLLMENT]]</f>
        <v>0</v>
      </c>
      <c r="F7" s="31">
        <v>0</v>
      </c>
      <c r="G7" s="15">
        <f>Table1678[[#This Row],[TOTAL COST]]-Table1678[[#This Row],[REQUESTED FROM CTAC]]</f>
        <v>0</v>
      </c>
    </row>
    <row r="8" spans="2:7" x14ac:dyDescent="0.25">
      <c r="B8" s="26"/>
      <c r="C8" s="27"/>
      <c r="D8" s="28"/>
      <c r="E8" s="14">
        <f>Table1678[[#This Row],[QUANTITY / STAFF]]*Table1678[[#This Row],[COST EACH / ENROLLMENT]]</f>
        <v>0</v>
      </c>
      <c r="F8" s="31">
        <v>0</v>
      </c>
      <c r="G8" s="15">
        <f>Table1678[[#This Row],[TOTAL COST]]-Table1678[[#This Row],[REQUESTED FROM CTAC]]</f>
        <v>0</v>
      </c>
    </row>
    <row r="9" spans="2:7" x14ac:dyDescent="0.25">
      <c r="B9" s="26"/>
      <c r="C9" s="27"/>
      <c r="D9" s="28"/>
      <c r="E9" s="14">
        <f>Table1678[[#This Row],[QUANTITY / STAFF]]*Table1678[[#This Row],[COST EACH / ENROLLMENT]]</f>
        <v>0</v>
      </c>
      <c r="F9" s="31">
        <v>0</v>
      </c>
      <c r="G9" s="15">
        <f>Table1678[[#This Row],[TOTAL COST]]-Table1678[[#This Row],[REQUESTED FROM CTAC]]</f>
        <v>0</v>
      </c>
    </row>
    <row r="10" spans="2:7" x14ac:dyDescent="0.25">
      <c r="B10" s="26"/>
      <c r="C10" s="27"/>
      <c r="D10" s="28"/>
      <c r="E10" s="14">
        <f>Table1678[[#This Row],[QUANTITY / STAFF]]*Table1678[[#This Row],[COST EACH / ENROLLMENT]]</f>
        <v>0</v>
      </c>
      <c r="F10" s="31">
        <v>0</v>
      </c>
      <c r="G10" s="15">
        <f>Table1678[[#This Row],[TOTAL COST]]-Table1678[[#This Row],[REQUESTED FROM CTAC]]</f>
        <v>0</v>
      </c>
    </row>
    <row r="11" spans="2:7" x14ac:dyDescent="0.25">
      <c r="B11" s="11"/>
      <c r="C11" s="12"/>
      <c r="D11" s="13"/>
      <c r="E11" s="14">
        <f>Table1678[[#This Row],[QUANTITY / STAFF]]*Table1678[[#This Row],[COST EACH / ENROLLMENT]]</f>
        <v>0</v>
      </c>
      <c r="F11" s="31">
        <v>0</v>
      </c>
      <c r="G11" s="15">
        <f>Table1678[[#This Row],[TOTAL COST]]-Table1678[[#This Row],[REQUESTED FROM CTAC]]</f>
        <v>0</v>
      </c>
    </row>
    <row r="12" spans="2:7" x14ac:dyDescent="0.25">
      <c r="B12" s="11"/>
      <c r="C12" s="12"/>
      <c r="D12" s="13"/>
      <c r="E12" s="14">
        <f>Table1678[[#This Row],[QUANTITY / STAFF]]*Table1678[[#This Row],[COST EACH / ENROLLMENT]]</f>
        <v>0</v>
      </c>
      <c r="F12" s="31">
        <v>0</v>
      </c>
      <c r="G12" s="15">
        <f>Table1678[[#This Row],[TOTAL COST]]-Table1678[[#This Row],[REQUESTED FROM CTAC]]</f>
        <v>0</v>
      </c>
    </row>
    <row r="13" spans="2:7" x14ac:dyDescent="0.25">
      <c r="B13" s="16"/>
      <c r="C13" s="17"/>
      <c r="D13" s="18" t="s">
        <v>4</v>
      </c>
      <c r="E13" s="19">
        <f>SUM(E4:E12)</f>
        <v>0</v>
      </c>
      <c r="F13" s="19">
        <f t="shared" ref="F13:G13" si="0">SUM(F4:F12)</f>
        <v>0</v>
      </c>
      <c r="G13" s="19">
        <f t="shared" si="0"/>
        <v>0</v>
      </c>
    </row>
    <row r="14" spans="2:7" x14ac:dyDescent="0.25">
      <c r="C14" s="21"/>
      <c r="D14" s="22"/>
      <c r="E14" s="23"/>
      <c r="F14" s="23"/>
      <c r="G14" s="23"/>
    </row>
    <row r="15" spans="2:7" ht="16.5" thickBot="1" x14ac:dyDescent="0.3">
      <c r="C15" s="21"/>
      <c r="D15" s="22"/>
      <c r="E15" s="23"/>
      <c r="F15" s="23"/>
      <c r="G15" s="23"/>
    </row>
    <row r="16" spans="2:7" ht="15.75" customHeight="1" x14ac:dyDescent="0.25">
      <c r="B16" s="178" t="s">
        <v>106</v>
      </c>
      <c r="C16" s="179"/>
      <c r="D16" s="179"/>
      <c r="E16" s="179"/>
      <c r="F16" s="179"/>
      <c r="G16" s="180"/>
    </row>
    <row r="17" spans="2:7" ht="15.75" customHeight="1" x14ac:dyDescent="0.25">
      <c r="B17" s="181"/>
      <c r="C17" s="182"/>
      <c r="D17" s="182"/>
      <c r="E17" s="182"/>
      <c r="F17" s="182"/>
      <c r="G17" s="183"/>
    </row>
    <row r="18" spans="2:7" ht="15.75" customHeight="1" x14ac:dyDescent="0.25">
      <c r="B18" s="181"/>
      <c r="C18" s="182"/>
      <c r="D18" s="182"/>
      <c r="E18" s="182"/>
      <c r="F18" s="182"/>
      <c r="G18" s="183"/>
    </row>
    <row r="19" spans="2:7" ht="15.75" customHeight="1" x14ac:dyDescent="0.25">
      <c r="B19" s="181"/>
      <c r="C19" s="182"/>
      <c r="D19" s="182"/>
      <c r="E19" s="182"/>
      <c r="F19" s="182"/>
      <c r="G19" s="183"/>
    </row>
    <row r="20" spans="2:7" ht="1.5" customHeight="1" thickBot="1" x14ac:dyDescent="0.3">
      <c r="B20" s="184"/>
      <c r="C20" s="185"/>
      <c r="D20" s="185"/>
      <c r="E20" s="185"/>
      <c r="F20" s="185"/>
      <c r="G20" s="186"/>
    </row>
    <row r="23" spans="2:7" x14ac:dyDescent="0.25">
      <c r="B23" s="1"/>
    </row>
    <row r="24" spans="2:7" ht="16.5" thickBot="1" x14ac:dyDescent="0.3">
      <c r="B24" s="29" t="s">
        <v>33</v>
      </c>
      <c r="C24" s="32"/>
      <c r="D24" s="32"/>
      <c r="E24" s="32"/>
      <c r="F24" s="32"/>
      <c r="G24" s="32"/>
    </row>
    <row r="25" spans="2:7" ht="15" x14ac:dyDescent="0.25">
      <c r="B25" s="177"/>
      <c r="C25" s="150"/>
      <c r="D25" s="150"/>
      <c r="E25" s="150"/>
      <c r="F25" s="150"/>
      <c r="G25" s="151"/>
    </row>
    <row r="26" spans="2:7" ht="15" x14ac:dyDescent="0.25">
      <c r="B26" s="152"/>
      <c r="C26" s="153"/>
      <c r="D26" s="153"/>
      <c r="E26" s="153"/>
      <c r="F26" s="153"/>
      <c r="G26" s="154"/>
    </row>
    <row r="27" spans="2:7" ht="15" x14ac:dyDescent="0.25">
      <c r="B27" s="152"/>
      <c r="C27" s="153"/>
      <c r="D27" s="153"/>
      <c r="E27" s="153"/>
      <c r="F27" s="153"/>
      <c r="G27" s="154"/>
    </row>
    <row r="28" spans="2:7" ht="15" x14ac:dyDescent="0.25">
      <c r="B28" s="152"/>
      <c r="C28" s="153"/>
      <c r="D28" s="153"/>
      <c r="E28" s="153"/>
      <c r="F28" s="153"/>
      <c r="G28" s="154"/>
    </row>
    <row r="29" spans="2:7" ht="15" x14ac:dyDescent="0.25">
      <c r="B29" s="152"/>
      <c r="C29" s="153"/>
      <c r="D29" s="153"/>
      <c r="E29" s="153"/>
      <c r="F29" s="153"/>
      <c r="G29" s="154"/>
    </row>
    <row r="30" spans="2:7" ht="15" x14ac:dyDescent="0.25">
      <c r="B30" s="152"/>
      <c r="C30" s="153"/>
      <c r="D30" s="153"/>
      <c r="E30" s="153"/>
      <c r="F30" s="153"/>
      <c r="G30" s="154"/>
    </row>
    <row r="31" spans="2:7" ht="15" x14ac:dyDescent="0.25">
      <c r="B31" s="152"/>
      <c r="C31" s="153"/>
      <c r="D31" s="153"/>
      <c r="E31" s="153"/>
      <c r="F31" s="153"/>
      <c r="G31" s="154"/>
    </row>
    <row r="32" spans="2:7" ht="15" x14ac:dyDescent="0.25">
      <c r="B32" s="152"/>
      <c r="C32" s="153"/>
      <c r="D32" s="153"/>
      <c r="E32" s="153"/>
      <c r="F32" s="153"/>
      <c r="G32" s="154"/>
    </row>
    <row r="33" spans="2:7" ht="15" x14ac:dyDescent="0.25">
      <c r="B33" s="152"/>
      <c r="C33" s="153"/>
      <c r="D33" s="153"/>
      <c r="E33" s="153"/>
      <c r="F33" s="153"/>
      <c r="G33" s="154"/>
    </row>
    <row r="34" spans="2:7" ht="15" x14ac:dyDescent="0.25">
      <c r="B34" s="152"/>
      <c r="C34" s="153"/>
      <c r="D34" s="153"/>
      <c r="E34" s="153"/>
      <c r="F34" s="153"/>
      <c r="G34" s="154"/>
    </row>
    <row r="35" spans="2:7" ht="15" x14ac:dyDescent="0.25">
      <c r="B35" s="152"/>
      <c r="C35" s="153"/>
      <c r="D35" s="153"/>
      <c r="E35" s="153"/>
      <c r="F35" s="153"/>
      <c r="G35" s="154"/>
    </row>
    <row r="36" spans="2:7" ht="15" x14ac:dyDescent="0.25">
      <c r="B36" s="152"/>
      <c r="C36" s="153"/>
      <c r="D36" s="153"/>
      <c r="E36" s="153"/>
      <c r="F36" s="153"/>
      <c r="G36" s="154"/>
    </row>
    <row r="37" spans="2:7" thickBot="1" x14ac:dyDescent="0.3">
      <c r="B37" s="155"/>
      <c r="C37" s="156"/>
      <c r="D37" s="156"/>
      <c r="E37" s="156"/>
      <c r="F37" s="156"/>
      <c r="G37" s="157"/>
    </row>
  </sheetData>
  <mergeCells count="2">
    <mergeCell ref="B25:G37"/>
    <mergeCell ref="B16:G20"/>
  </mergeCell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Budget Summary</vt:lpstr>
      <vt:lpstr>Other Funding Sources</vt:lpstr>
      <vt:lpstr>Regular Salaries and Wages</vt:lpstr>
      <vt:lpstr>Fringe</vt:lpstr>
      <vt:lpstr>Transportation</vt:lpstr>
      <vt:lpstr>Office Supplies</vt:lpstr>
      <vt:lpstr>Program Supplies</vt:lpstr>
      <vt:lpstr>Contractual Services</vt:lpstr>
      <vt:lpstr>Certifications &amp; Trainings</vt:lpstr>
      <vt:lpstr>Printing</vt:lpstr>
      <vt:lpstr>Communication</vt:lpstr>
      <vt:lpstr>Insurance</vt:lpstr>
      <vt:lpstr>Equipment &amp; Maintenance</vt:lpstr>
      <vt:lpstr>Other Operating Expense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Sanchez</dc:creator>
  <cp:lastModifiedBy>Demetrica Tyson</cp:lastModifiedBy>
  <dcterms:created xsi:type="dcterms:W3CDTF">2023-10-03T14:23:09Z</dcterms:created>
  <dcterms:modified xsi:type="dcterms:W3CDTF">2024-04-12T18:48:38Z</dcterms:modified>
</cp:coreProperties>
</file>